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LBS MIS" sheetId="1" r:id="rId1"/>
  </sheets>
  <definedNames>
    <definedName name="_xlnm.Print_Area" localSheetId="0">'LBS MIS'!$1:$40</definedName>
    <definedName name="_xlnm.Print_Titles" localSheetId="0">'LBS MIS'!$A:$B,'LBS MIS'!$1:$7</definedName>
  </definedNames>
  <calcPr fullCalcOnLoad="1"/>
</workbook>
</file>

<file path=xl/sharedStrings.xml><?xml version="1.0" encoding="utf-8"?>
<sst xmlns="http://schemas.openxmlformats.org/spreadsheetml/2006/main" count="133" uniqueCount="67">
  <si>
    <t xml:space="preserve">Sr. No </t>
  </si>
  <si>
    <t>Sector</t>
  </si>
  <si>
    <t>Education</t>
  </si>
  <si>
    <t>Housing</t>
  </si>
  <si>
    <t>Others</t>
  </si>
  <si>
    <t>Amount</t>
  </si>
  <si>
    <t xml:space="preserve">Agriculture </t>
  </si>
  <si>
    <t>Export Credit</t>
  </si>
  <si>
    <t>Social Infrastructure</t>
  </si>
  <si>
    <t>Renewable Energy</t>
  </si>
  <si>
    <t>Khadi and Village Industries</t>
  </si>
  <si>
    <t>Others under MSMEs</t>
  </si>
  <si>
    <t>Farm Credit</t>
  </si>
  <si>
    <t>Agriculture Infrastructure</t>
  </si>
  <si>
    <t>Ancillary Activities</t>
  </si>
  <si>
    <t xml:space="preserve">Housing </t>
  </si>
  <si>
    <t xml:space="preserve"> Personal Loans under Non-Priority Sector</t>
  </si>
  <si>
    <t>1A</t>
  </si>
  <si>
    <t>1A(i)</t>
  </si>
  <si>
    <t>1A(ii)</t>
  </si>
  <si>
    <t>1B</t>
  </si>
  <si>
    <t>1C</t>
  </si>
  <si>
    <t>1D</t>
  </si>
  <si>
    <t>1E</t>
  </si>
  <si>
    <t>1A(iii)</t>
  </si>
  <si>
    <t>1B(i)</t>
  </si>
  <si>
    <t>1B(ii)</t>
  </si>
  <si>
    <t>1B(iii)</t>
  </si>
  <si>
    <t>1F</t>
  </si>
  <si>
    <t>1G</t>
  </si>
  <si>
    <t>1H</t>
  </si>
  <si>
    <t>1B(iv)</t>
  </si>
  <si>
    <t>1B(v)</t>
  </si>
  <si>
    <t>Sub total= 1A+1B+1C+1D+1E+1F+1G+1H</t>
  </si>
  <si>
    <t>Agriculture= 1A(i)+1A(ii)+1A (iii)</t>
  </si>
  <si>
    <t>4A</t>
  </si>
  <si>
    <t>4B</t>
  </si>
  <si>
    <t>4C</t>
  </si>
  <si>
    <t>4D</t>
  </si>
  <si>
    <t>4E</t>
  </si>
  <si>
    <t>Total=2+5</t>
  </si>
  <si>
    <t>Priority  Sector</t>
  </si>
  <si>
    <t>Non-Priority Sector</t>
  </si>
  <si>
    <t>Micro Enterprises (Manufacturing + Service)</t>
  </si>
  <si>
    <t>Medium Enterprises (Manufacturing + Service)</t>
  </si>
  <si>
    <t>Small Enterprises (Manufacturing + Service)</t>
  </si>
  <si>
    <t>LBS - MIS</t>
  </si>
  <si>
    <t>No. of Acc.</t>
  </si>
  <si>
    <t>% Achievement</t>
  </si>
  <si>
    <t>Amount O/s</t>
  </si>
  <si>
    <t>ACP Target (Annual)</t>
  </si>
  <si>
    <t>Loans to weaker Sections under PSL</t>
  </si>
  <si>
    <t>MSMEs = 1B(i)+1B(ii)+1B(iii)+1B(iv)+1B(v)</t>
  </si>
  <si>
    <r>
      <t>Sub-total</t>
    </r>
    <r>
      <rPr>
        <sz val="11"/>
        <color indexed="8"/>
        <rFont val="Calibri"/>
        <family val="2"/>
      </rPr>
      <t>=4A+4B+4C+4D+4E</t>
    </r>
  </si>
  <si>
    <t>No. of accounts in actuals , Amount in thousands</t>
  </si>
  <si>
    <t>Achievement/ Disbursement</t>
  </si>
  <si>
    <t>(A) Public Sector Banks</t>
  </si>
  <si>
    <t>(B) Private Banks</t>
  </si>
  <si>
    <t>(C) Regional Rural Banks</t>
  </si>
  <si>
    <t>ACP Target (Fixed Annual)</t>
  </si>
  <si>
    <r>
      <rPr>
        <sz val="11"/>
        <color theme="1"/>
        <rFont val="Calibri"/>
        <family val="2"/>
      </rPr>
      <t>Note:</t>
    </r>
    <r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</si>
  <si>
    <t>Total (Public Sector Banks, Private Banks, RRBs, SFBs and Rural Cooperative Banks) (A+B+C+D+E)</t>
  </si>
  <si>
    <t>(E) Rural Cooperative Banks (StCBs and DCCBs)</t>
  </si>
  <si>
    <r>
      <t xml:space="preserve">Name of the State/Union Territory:  </t>
    </r>
    <r>
      <rPr>
        <b/>
        <sz val="14"/>
        <color indexed="8"/>
        <rFont val="Calibri"/>
        <family val="2"/>
      </rPr>
      <t>TELANGANA</t>
    </r>
  </si>
  <si>
    <t>(D) Small Finance Banks(incl. Others FIs)</t>
  </si>
  <si>
    <r>
      <t xml:space="preserve">Statement showing Achievement vis-à-vis Targets </t>
    </r>
    <r>
      <rPr>
        <sz val="12"/>
        <rFont val="Calibri"/>
        <family val="2"/>
      </rPr>
      <t xml:space="preserve">under the Annual Credit Plan (ACP) for the quarter ended  </t>
    </r>
    <r>
      <rPr>
        <b/>
        <sz val="14"/>
        <rFont val="Calibri"/>
        <family val="2"/>
      </rPr>
      <t>March 2020</t>
    </r>
  </si>
  <si>
    <t>Statement showing Achievement vis-à-vis Targets under the Annual Credit Plan (ACP) for the quarter ended  March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</si>
</sst>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09]dd\ mmmm\ yyyy"/>
  </numFmts>
  <fonts count="5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1" fontId="52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2" fontId="54" fillId="33" borderId="0" xfId="0" applyNumberFormat="1" applyFont="1" applyFill="1" applyAlignment="1">
      <alignment/>
    </xf>
    <xf numFmtId="2" fontId="50" fillId="33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2" fontId="51" fillId="35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55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1" fontId="54" fillId="33" borderId="0" xfId="0" applyNumberFormat="1" applyFont="1" applyFill="1" applyAlignment="1">
      <alignment/>
    </xf>
    <xf numFmtId="1" fontId="50" fillId="33" borderId="0" xfId="0" applyNumberFormat="1" applyFont="1" applyFill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51" fillId="35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49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51" fillId="36" borderId="10" xfId="0" applyFont="1" applyFill="1" applyBorder="1" applyAlignment="1">
      <alignment horizontal="right"/>
    </xf>
    <xf numFmtId="2" fontId="51" fillId="36" borderId="10" xfId="0" applyNumberFormat="1" applyFont="1" applyFill="1" applyBorder="1" applyAlignment="1">
      <alignment horizontal="right"/>
    </xf>
    <xf numFmtId="1" fontId="51" fillId="36" borderId="10" xfId="0" applyNumberFormat="1" applyFont="1" applyFill="1" applyBorder="1" applyAlignment="1">
      <alignment horizontal="right"/>
    </xf>
    <xf numFmtId="2" fontId="56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1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2" fontId="51" fillId="34" borderId="12" xfId="0" applyNumberFormat="1" applyFont="1" applyFill="1" applyBorder="1" applyAlignment="1">
      <alignment horizontal="center" vertical="center"/>
    </xf>
    <xf numFmtId="2" fontId="51" fillId="34" borderId="14" xfId="0" applyNumberFormat="1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2" fontId="5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="90" zoomScaleNormal="90" zoomScaleSheetLayoutView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35" sqref="AL35:AM37"/>
    </sheetView>
  </sheetViews>
  <sheetFormatPr defaultColWidth="9.140625" defaultRowHeight="15"/>
  <cols>
    <col min="1" max="1" width="7.00390625" style="12" bestFit="1" customWidth="1"/>
    <col min="2" max="2" width="41.7109375" style="1" customWidth="1"/>
    <col min="3" max="3" width="13.421875" style="1" customWidth="1"/>
    <col min="4" max="4" width="15.00390625" style="31" customWidth="1"/>
    <col min="5" max="5" width="12.421875" style="40" customWidth="1"/>
    <col min="6" max="6" width="16.8515625" style="31" customWidth="1"/>
    <col min="7" max="8" width="11.28125" style="31" bestFit="1" customWidth="1"/>
    <col min="9" max="9" width="16.140625" style="31" customWidth="1"/>
    <col min="10" max="10" width="13.140625" style="1" customWidth="1"/>
    <col min="11" max="11" width="19.140625" style="1" customWidth="1"/>
    <col min="12" max="12" width="14.421875" style="1" customWidth="1"/>
    <col min="13" max="13" width="19.421875" style="1" customWidth="1"/>
    <col min="14" max="15" width="11.28125" style="31" bestFit="1" customWidth="1"/>
    <col min="16" max="16" width="20.140625" style="1" customWidth="1"/>
    <col min="17" max="17" width="10.421875" style="1" bestFit="1" customWidth="1"/>
    <col min="18" max="18" width="18.00390625" style="1" customWidth="1"/>
    <col min="19" max="19" width="12.00390625" style="1" customWidth="1"/>
    <col min="20" max="20" width="18.7109375" style="1" customWidth="1"/>
    <col min="21" max="22" width="11.140625" style="31" bestFit="1" customWidth="1"/>
    <col min="23" max="23" width="21.140625" style="1" customWidth="1"/>
    <col min="24" max="24" width="13.57421875" style="1" customWidth="1"/>
    <col min="25" max="25" width="16.8515625" style="1" customWidth="1"/>
    <col min="26" max="26" width="11.7109375" style="1" customWidth="1"/>
    <col min="27" max="27" width="17.7109375" style="1" customWidth="1"/>
    <col min="28" max="28" width="11.140625" style="31" bestFit="1" customWidth="1"/>
    <col min="29" max="29" width="8.140625" style="31" bestFit="1" customWidth="1"/>
    <col min="30" max="30" width="18.7109375" style="1" customWidth="1"/>
    <col min="31" max="31" width="10.421875" style="1" bestFit="1" customWidth="1"/>
    <col min="32" max="32" width="15.00390625" style="1" customWidth="1"/>
    <col min="33" max="33" width="10.421875" style="1" bestFit="1" customWidth="1"/>
    <col min="34" max="34" width="15.7109375" style="1" customWidth="1"/>
    <col min="35" max="35" width="10.57421875" style="31" bestFit="1" customWidth="1"/>
    <col min="36" max="36" width="8.421875" style="31" bestFit="1" customWidth="1"/>
    <col min="37" max="37" width="16.7109375" style="1" customWidth="1"/>
    <col min="38" max="38" width="10.421875" style="1" bestFit="1" customWidth="1"/>
    <col min="39" max="39" width="17.00390625" style="1" customWidth="1"/>
    <col min="40" max="40" width="12.00390625" style="1" customWidth="1"/>
    <col min="41" max="41" width="17.28125" style="1" customWidth="1"/>
    <col min="42" max="42" width="10.421875" style="31" bestFit="1" customWidth="1"/>
    <col min="43" max="43" width="8.140625" style="31" bestFit="1" customWidth="1"/>
    <col min="44" max="44" width="19.28125" style="1" customWidth="1"/>
    <col min="45" max="16384" width="9.140625" style="1" customWidth="1"/>
  </cols>
  <sheetData>
    <row r="1" spans="1:46" ht="15.7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 t="s">
        <v>46</v>
      </c>
      <c r="K1" s="52"/>
      <c r="L1" s="52"/>
      <c r="M1" s="52"/>
      <c r="N1" s="52"/>
      <c r="O1" s="52"/>
      <c r="P1" s="52"/>
      <c r="Q1" s="52"/>
      <c r="R1" s="52"/>
      <c r="X1" s="52" t="s">
        <v>46</v>
      </c>
      <c r="Y1" s="52"/>
      <c r="Z1" s="52"/>
      <c r="AA1" s="52"/>
      <c r="AB1" s="52"/>
      <c r="AC1" s="52"/>
      <c r="AD1" s="52"/>
      <c r="AE1" s="52"/>
      <c r="AF1" s="52"/>
      <c r="AL1" s="52" t="s">
        <v>46</v>
      </c>
      <c r="AM1" s="52"/>
      <c r="AN1" s="52"/>
      <c r="AO1" s="52"/>
      <c r="AP1" s="52"/>
      <c r="AQ1" s="52"/>
      <c r="AR1" s="52"/>
      <c r="AS1" s="52"/>
      <c r="AT1" s="52"/>
    </row>
    <row r="2" spans="1:43" ht="15.75">
      <c r="A2" s="10"/>
      <c r="B2" s="5"/>
      <c r="C2" s="5"/>
      <c r="D2" s="27"/>
      <c r="E2" s="34"/>
      <c r="F2" s="27"/>
      <c r="J2" s="10"/>
      <c r="K2" s="5"/>
      <c r="L2" s="5"/>
      <c r="M2" s="5"/>
      <c r="N2" s="26"/>
      <c r="O2" s="27"/>
      <c r="X2" s="10"/>
      <c r="Y2" s="5"/>
      <c r="Z2" s="5"/>
      <c r="AA2" s="5"/>
      <c r="AB2" s="26"/>
      <c r="AC2" s="27"/>
      <c r="AL2" s="10"/>
      <c r="AM2" s="5"/>
      <c r="AN2" s="5"/>
      <c r="AO2" s="5"/>
      <c r="AP2" s="26"/>
      <c r="AQ2" s="27"/>
    </row>
    <row r="3" spans="1:43" ht="15.75" customHeight="1">
      <c r="A3" s="53" t="s">
        <v>65</v>
      </c>
      <c r="B3" s="53"/>
      <c r="C3" s="53"/>
      <c r="D3" s="53"/>
      <c r="E3" s="53"/>
      <c r="F3" s="53"/>
      <c r="J3" s="53" t="s">
        <v>66</v>
      </c>
      <c r="K3" s="53"/>
      <c r="L3" s="53"/>
      <c r="M3" s="53"/>
      <c r="N3" s="53"/>
      <c r="O3" s="53"/>
      <c r="X3" s="53" t="s">
        <v>66</v>
      </c>
      <c r="Y3" s="53"/>
      <c r="Z3" s="53"/>
      <c r="AA3" s="53"/>
      <c r="AB3" s="53"/>
      <c r="AC3" s="53"/>
      <c r="AL3" s="53" t="s">
        <v>66</v>
      </c>
      <c r="AM3" s="53"/>
      <c r="AN3" s="53"/>
      <c r="AO3" s="53"/>
      <c r="AP3" s="53"/>
      <c r="AQ3" s="53"/>
    </row>
    <row r="4" spans="1:43" ht="15.75" customHeight="1">
      <c r="A4" s="53"/>
      <c r="B4" s="53"/>
      <c r="C4" s="53"/>
      <c r="D4" s="53"/>
      <c r="E4" s="53"/>
      <c r="F4" s="53"/>
      <c r="J4" s="53"/>
      <c r="K4" s="53"/>
      <c r="L4" s="53"/>
      <c r="M4" s="53"/>
      <c r="N4" s="53"/>
      <c r="O4" s="53"/>
      <c r="X4" s="53"/>
      <c r="Y4" s="53"/>
      <c r="Z4" s="53"/>
      <c r="AA4" s="53"/>
      <c r="AB4" s="53"/>
      <c r="AC4" s="53"/>
      <c r="AL4" s="53"/>
      <c r="AM4" s="53"/>
      <c r="AN4" s="53"/>
      <c r="AO4" s="53"/>
      <c r="AP4" s="53"/>
      <c r="AQ4" s="53"/>
    </row>
    <row r="5" spans="1:46" ht="15.75">
      <c r="A5" s="10"/>
      <c r="B5" s="5"/>
      <c r="C5" s="54" t="s">
        <v>54</v>
      </c>
      <c r="D5" s="54"/>
      <c r="E5" s="54"/>
      <c r="F5" s="54"/>
      <c r="G5" s="54"/>
      <c r="H5" s="54"/>
      <c r="I5" s="54"/>
      <c r="J5" s="10"/>
      <c r="K5" s="5"/>
      <c r="L5" s="54" t="s">
        <v>54</v>
      </c>
      <c r="M5" s="54"/>
      <c r="N5" s="54"/>
      <c r="O5" s="54"/>
      <c r="P5" s="54"/>
      <c r="Q5" s="54"/>
      <c r="R5" s="54"/>
      <c r="X5" s="10"/>
      <c r="Y5" s="5"/>
      <c r="Z5" s="54" t="s">
        <v>54</v>
      </c>
      <c r="AA5" s="54"/>
      <c r="AB5" s="54"/>
      <c r="AC5" s="54"/>
      <c r="AD5" s="54"/>
      <c r="AE5" s="54"/>
      <c r="AF5" s="54"/>
      <c r="AL5" s="10"/>
      <c r="AM5" s="5"/>
      <c r="AN5" s="54" t="s">
        <v>54</v>
      </c>
      <c r="AO5" s="54"/>
      <c r="AP5" s="54"/>
      <c r="AQ5" s="54"/>
      <c r="AR5" s="54"/>
      <c r="AS5" s="54"/>
      <c r="AT5" s="54"/>
    </row>
    <row r="6" spans="1:43" ht="18.75">
      <c r="A6" s="55" t="s">
        <v>63</v>
      </c>
      <c r="B6" s="55"/>
      <c r="C6" s="5"/>
      <c r="D6" s="27"/>
      <c r="E6" s="35"/>
      <c r="F6" s="27"/>
      <c r="J6" s="55" t="s">
        <v>63</v>
      </c>
      <c r="K6" s="55"/>
      <c r="L6" s="5"/>
      <c r="M6" s="5"/>
      <c r="N6" s="27"/>
      <c r="O6" s="27"/>
      <c r="X6" s="55" t="s">
        <v>63</v>
      </c>
      <c r="Y6" s="55"/>
      <c r="Z6" s="5"/>
      <c r="AA6" s="5"/>
      <c r="AB6" s="27"/>
      <c r="AC6" s="27"/>
      <c r="AL6" s="55" t="s">
        <v>63</v>
      </c>
      <c r="AM6" s="55"/>
      <c r="AN6" s="5"/>
      <c r="AO6" s="5"/>
      <c r="AP6" s="27"/>
      <c r="AQ6" s="27"/>
    </row>
    <row r="7" spans="1:43" ht="15.75">
      <c r="A7" s="10"/>
      <c r="B7" s="5"/>
      <c r="C7" s="5"/>
      <c r="D7" s="27"/>
      <c r="E7" s="35"/>
      <c r="F7" s="27"/>
      <c r="J7" s="10"/>
      <c r="K7" s="5"/>
      <c r="L7" s="5"/>
      <c r="M7" s="5"/>
      <c r="N7" s="27"/>
      <c r="O7" s="27"/>
      <c r="X7" s="10"/>
      <c r="Y7" s="5"/>
      <c r="Z7" s="5"/>
      <c r="AA7" s="5"/>
      <c r="AB7" s="27"/>
      <c r="AC7" s="27"/>
      <c r="AL7" s="10"/>
      <c r="AM7" s="5"/>
      <c r="AN7" s="5"/>
      <c r="AO7" s="5"/>
      <c r="AP7" s="27"/>
      <c r="AQ7" s="27"/>
    </row>
    <row r="8" spans="1:44" ht="32.25" customHeight="1">
      <c r="A8" s="67" t="s">
        <v>0</v>
      </c>
      <c r="B8" s="64" t="s">
        <v>1</v>
      </c>
      <c r="C8" s="70" t="s">
        <v>61</v>
      </c>
      <c r="D8" s="71"/>
      <c r="E8" s="71"/>
      <c r="F8" s="71"/>
      <c r="G8" s="71"/>
      <c r="H8" s="71"/>
      <c r="I8" s="72"/>
      <c r="J8" s="58" t="s">
        <v>56</v>
      </c>
      <c r="K8" s="59"/>
      <c r="L8" s="59"/>
      <c r="M8" s="59"/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60"/>
      <c r="X8" s="58" t="s">
        <v>58</v>
      </c>
      <c r="Y8" s="59"/>
      <c r="Z8" s="59"/>
      <c r="AA8" s="59"/>
      <c r="AB8" s="59"/>
      <c r="AC8" s="59"/>
      <c r="AD8" s="60"/>
      <c r="AE8" s="58" t="s">
        <v>64</v>
      </c>
      <c r="AF8" s="59"/>
      <c r="AG8" s="59"/>
      <c r="AH8" s="59"/>
      <c r="AI8" s="59"/>
      <c r="AJ8" s="59"/>
      <c r="AK8" s="60"/>
      <c r="AL8" s="58" t="s">
        <v>62</v>
      </c>
      <c r="AM8" s="59"/>
      <c r="AN8" s="59"/>
      <c r="AO8" s="59"/>
      <c r="AP8" s="59"/>
      <c r="AQ8" s="59"/>
      <c r="AR8" s="60"/>
    </row>
    <row r="9" spans="1:44" ht="40.5" customHeight="1">
      <c r="A9" s="68"/>
      <c r="B9" s="66"/>
      <c r="C9" s="61" t="s">
        <v>59</v>
      </c>
      <c r="D9" s="61"/>
      <c r="E9" s="61" t="s">
        <v>55</v>
      </c>
      <c r="F9" s="61"/>
      <c r="G9" s="62" t="s">
        <v>48</v>
      </c>
      <c r="H9" s="63"/>
      <c r="I9" s="73" t="s">
        <v>49</v>
      </c>
      <c r="J9" s="61" t="s">
        <v>50</v>
      </c>
      <c r="K9" s="61"/>
      <c r="L9" s="61" t="s">
        <v>55</v>
      </c>
      <c r="M9" s="61"/>
      <c r="N9" s="62" t="s">
        <v>48</v>
      </c>
      <c r="O9" s="63"/>
      <c r="P9" s="64" t="s">
        <v>49</v>
      </c>
      <c r="Q9" s="61" t="s">
        <v>50</v>
      </c>
      <c r="R9" s="61"/>
      <c r="S9" s="61" t="s">
        <v>55</v>
      </c>
      <c r="T9" s="61"/>
      <c r="U9" s="62" t="s">
        <v>48</v>
      </c>
      <c r="V9" s="63"/>
      <c r="W9" s="64" t="s">
        <v>49</v>
      </c>
      <c r="X9" s="61" t="s">
        <v>50</v>
      </c>
      <c r="Y9" s="61"/>
      <c r="Z9" s="61" t="s">
        <v>55</v>
      </c>
      <c r="AA9" s="61"/>
      <c r="AB9" s="62" t="s">
        <v>48</v>
      </c>
      <c r="AC9" s="63"/>
      <c r="AD9" s="64" t="s">
        <v>49</v>
      </c>
      <c r="AE9" s="61" t="s">
        <v>50</v>
      </c>
      <c r="AF9" s="61"/>
      <c r="AG9" s="61" t="s">
        <v>55</v>
      </c>
      <c r="AH9" s="61"/>
      <c r="AI9" s="62" t="s">
        <v>48</v>
      </c>
      <c r="AJ9" s="63"/>
      <c r="AK9" s="64" t="s">
        <v>49</v>
      </c>
      <c r="AL9" s="61" t="s">
        <v>50</v>
      </c>
      <c r="AM9" s="61"/>
      <c r="AN9" s="61" t="s">
        <v>55</v>
      </c>
      <c r="AO9" s="61"/>
      <c r="AP9" s="62" t="s">
        <v>48</v>
      </c>
      <c r="AQ9" s="63"/>
      <c r="AR9" s="64" t="s">
        <v>49</v>
      </c>
    </row>
    <row r="10" spans="1:44" ht="15" customHeight="1">
      <c r="A10" s="69"/>
      <c r="B10" s="65"/>
      <c r="C10" s="13" t="s">
        <v>47</v>
      </c>
      <c r="D10" s="28" t="s">
        <v>5</v>
      </c>
      <c r="E10" s="36" t="s">
        <v>47</v>
      </c>
      <c r="F10" s="28" t="s">
        <v>5</v>
      </c>
      <c r="G10" s="28" t="s">
        <v>47</v>
      </c>
      <c r="H10" s="28" t="s">
        <v>5</v>
      </c>
      <c r="I10" s="74"/>
      <c r="J10" s="13" t="s">
        <v>47</v>
      </c>
      <c r="K10" s="13" t="s">
        <v>5</v>
      </c>
      <c r="L10" s="13" t="s">
        <v>47</v>
      </c>
      <c r="M10" s="13" t="s">
        <v>5</v>
      </c>
      <c r="N10" s="28" t="s">
        <v>47</v>
      </c>
      <c r="O10" s="28" t="s">
        <v>5</v>
      </c>
      <c r="P10" s="65"/>
      <c r="Q10" s="13" t="s">
        <v>47</v>
      </c>
      <c r="R10" s="13" t="s">
        <v>5</v>
      </c>
      <c r="S10" s="13" t="s">
        <v>47</v>
      </c>
      <c r="T10" s="13" t="s">
        <v>5</v>
      </c>
      <c r="U10" s="28" t="s">
        <v>47</v>
      </c>
      <c r="V10" s="28" t="s">
        <v>5</v>
      </c>
      <c r="W10" s="65"/>
      <c r="X10" s="13" t="s">
        <v>47</v>
      </c>
      <c r="Y10" s="13" t="s">
        <v>5</v>
      </c>
      <c r="Z10" s="13" t="s">
        <v>47</v>
      </c>
      <c r="AA10" s="13" t="s">
        <v>5</v>
      </c>
      <c r="AB10" s="28" t="s">
        <v>47</v>
      </c>
      <c r="AC10" s="28" t="s">
        <v>5</v>
      </c>
      <c r="AD10" s="65"/>
      <c r="AE10" s="13" t="s">
        <v>47</v>
      </c>
      <c r="AF10" s="13" t="s">
        <v>5</v>
      </c>
      <c r="AG10" s="13" t="s">
        <v>47</v>
      </c>
      <c r="AH10" s="13" t="s">
        <v>5</v>
      </c>
      <c r="AI10" s="28" t="s">
        <v>47</v>
      </c>
      <c r="AJ10" s="28" t="s">
        <v>5</v>
      </c>
      <c r="AK10" s="65"/>
      <c r="AL10" s="13" t="s">
        <v>47</v>
      </c>
      <c r="AM10" s="13" t="s">
        <v>5</v>
      </c>
      <c r="AN10" s="13" t="s">
        <v>47</v>
      </c>
      <c r="AO10" s="13" t="s">
        <v>5</v>
      </c>
      <c r="AP10" s="28" t="s">
        <v>47</v>
      </c>
      <c r="AQ10" s="28" t="s">
        <v>5</v>
      </c>
      <c r="AR10" s="65"/>
    </row>
    <row r="11" spans="1:44" s="17" customFormat="1" ht="15" customHeight="1">
      <c r="A11" s="14">
        <v>1</v>
      </c>
      <c r="B11" s="15" t="s">
        <v>41</v>
      </c>
      <c r="C11" s="16">
        <f>J11+Q11+X11+AE11+AL11</f>
        <v>7429566</v>
      </c>
      <c r="D11" s="29">
        <f>K11+R11+Y11+AF11+AM11</f>
        <v>1112882300</v>
      </c>
      <c r="E11" s="37">
        <f>L11+S11+Z11+AG11+AN11</f>
        <v>5293610</v>
      </c>
      <c r="F11" s="29">
        <f>M11+T11+AA11+AH11+AO11</f>
        <v>1110362920.8640554</v>
      </c>
      <c r="G11" s="29">
        <f>E11*100/C11</f>
        <v>71.25059525684273</v>
      </c>
      <c r="H11" s="29">
        <f>F11*100/D11</f>
        <v>99.77361674851467</v>
      </c>
      <c r="I11" s="29">
        <f>P11+W11+AD11+AK11+AR11</f>
        <v>1832752230.983037</v>
      </c>
      <c r="J11" s="16">
        <f>J28</f>
        <v>4565714</v>
      </c>
      <c r="K11" s="29">
        <f>K28</f>
        <v>719999900</v>
      </c>
      <c r="L11" s="37">
        <f>L28</f>
        <v>2717658</v>
      </c>
      <c r="M11" s="29">
        <f>M28</f>
        <v>632979112.313646</v>
      </c>
      <c r="N11" s="29">
        <f>L11*100/J11</f>
        <v>59.52317644074947</v>
      </c>
      <c r="O11" s="29">
        <f>M11*100/K11</f>
        <v>87.9137778093644</v>
      </c>
      <c r="P11" s="29">
        <f>P28</f>
        <v>1114810619.10286</v>
      </c>
      <c r="Q11" s="16">
        <f>Q28</f>
        <v>733235</v>
      </c>
      <c r="R11" s="29">
        <f>R28</f>
        <v>158431700</v>
      </c>
      <c r="S11" s="37">
        <f>S28</f>
        <v>362356</v>
      </c>
      <c r="T11" s="29">
        <f>T28</f>
        <v>278932719.55040944</v>
      </c>
      <c r="U11" s="29">
        <f>S11*100/Q11</f>
        <v>49.418808431130536</v>
      </c>
      <c r="V11" s="29">
        <f>T11*100/R11</f>
        <v>176.05865464449946</v>
      </c>
      <c r="W11" s="29">
        <f>W28</f>
        <v>428027963.8801771</v>
      </c>
      <c r="X11" s="16">
        <f>X28</f>
        <v>1335245</v>
      </c>
      <c r="Y11" s="29">
        <f>Y28</f>
        <v>147409700</v>
      </c>
      <c r="Z11" s="37">
        <f>Z28</f>
        <v>1064633</v>
      </c>
      <c r="AA11" s="29">
        <f>AA28</f>
        <v>108380460.99999999</v>
      </c>
      <c r="AB11" s="29">
        <f>Z11*100/X11</f>
        <v>79.73315758531206</v>
      </c>
      <c r="AC11" s="29">
        <f>AA11*100/Y11</f>
        <v>73.52328985134626</v>
      </c>
      <c r="AD11" s="29">
        <f>AD28</f>
        <v>200482442.99999997</v>
      </c>
      <c r="AE11" s="16">
        <f>AE28</f>
        <v>10621</v>
      </c>
      <c r="AF11" s="29">
        <f>AF28</f>
        <v>3008100</v>
      </c>
      <c r="AG11" s="37">
        <f>AG28</f>
        <v>38</v>
      </c>
      <c r="AH11" s="29">
        <f>AH28</f>
        <v>758798.0000000001</v>
      </c>
      <c r="AI11" s="29">
        <f>AG11*100/AE11</f>
        <v>0.35778175313059035</v>
      </c>
      <c r="AJ11" s="29">
        <f>AH11*100/AF11</f>
        <v>25.225158738073873</v>
      </c>
      <c r="AK11" s="29">
        <f>AK28</f>
        <v>9785618</v>
      </c>
      <c r="AL11" s="16">
        <f>AL28</f>
        <v>784751</v>
      </c>
      <c r="AM11" s="29">
        <f>AM28</f>
        <v>84032900</v>
      </c>
      <c r="AN11" s="37">
        <f>AN28</f>
        <v>1148925</v>
      </c>
      <c r="AO11" s="29">
        <f>AO28</f>
        <v>89311830.00000001</v>
      </c>
      <c r="AP11" s="29">
        <f>AN11*100/AL11</f>
        <v>146.4063123207234</v>
      </c>
      <c r="AQ11" s="29">
        <f>AO11*100/AM11</f>
        <v>106.28198003401052</v>
      </c>
      <c r="AR11" s="29">
        <f>AR28</f>
        <v>79645587</v>
      </c>
    </row>
    <row r="12" spans="1:44" s="17" customFormat="1" ht="15" customHeight="1">
      <c r="A12" s="46" t="s">
        <v>17</v>
      </c>
      <c r="B12" s="47" t="s">
        <v>34</v>
      </c>
      <c r="C12" s="48">
        <f aca="true" t="shared" si="0" ref="C12:C36">J12+Q12+X12+AE12+AL12</f>
        <v>6208605</v>
      </c>
      <c r="D12" s="49">
        <f aca="true" t="shared" si="1" ref="D12:D37">K12+R12+Y12+AF12+AM12</f>
        <v>685967400</v>
      </c>
      <c r="E12" s="50">
        <f aca="true" t="shared" si="2" ref="E12:E37">L12+S12+Z12+AG12+AN12</f>
        <v>4724262</v>
      </c>
      <c r="F12" s="49">
        <f aca="true" t="shared" si="3" ref="F12:F37">M12+T12+AA12+AH12+AO12</f>
        <v>519581701.62917596</v>
      </c>
      <c r="G12" s="49">
        <f aca="true" t="shared" si="4" ref="G12:G37">E12*100/C12</f>
        <v>76.09216563140996</v>
      </c>
      <c r="H12" s="49">
        <f aca="true" t="shared" si="5" ref="H12:H37">F12*100/D12</f>
        <v>75.7443723461459</v>
      </c>
      <c r="I12" s="49">
        <f aca="true" t="shared" si="6" ref="I12:I37">P12+W12+AD12+AK12+AR12</f>
        <v>794722229.0797311</v>
      </c>
      <c r="J12" s="20">
        <v>3714189</v>
      </c>
      <c r="K12" s="21">
        <v>424489400</v>
      </c>
      <c r="L12" s="24">
        <v>2470359</v>
      </c>
      <c r="M12" s="21">
        <v>264188124.131706</v>
      </c>
      <c r="N12" s="49">
        <f aca="true" t="shared" si="7" ref="N12:N37">L12*100/J12</f>
        <v>66.51139723907427</v>
      </c>
      <c r="O12" s="49">
        <f aca="true" t="shared" si="8" ref="O12:O37">M12*100/K12</f>
        <v>62.23668344408742</v>
      </c>
      <c r="P12" s="21">
        <v>462620196.0715</v>
      </c>
      <c r="Q12" s="20">
        <v>507513</v>
      </c>
      <c r="R12" s="21">
        <v>68085600</v>
      </c>
      <c r="S12" s="24">
        <v>235130</v>
      </c>
      <c r="T12" s="21">
        <v>105701233.49746998</v>
      </c>
      <c r="U12" s="49">
        <f aca="true" t="shared" si="9" ref="U12:U37">S12*100/Q12</f>
        <v>46.32984770833456</v>
      </c>
      <c r="V12" s="49">
        <f aca="true" t="shared" si="10" ref="V12:V37">T12*100/R12</f>
        <v>155.24756115459067</v>
      </c>
      <c r="W12" s="21">
        <v>116436957.00823113</v>
      </c>
      <c r="X12" s="20">
        <v>1238237</v>
      </c>
      <c r="Y12" s="44">
        <v>122096500</v>
      </c>
      <c r="Z12" s="24">
        <v>994910</v>
      </c>
      <c r="AA12" s="21">
        <v>90265705</v>
      </c>
      <c r="AB12" s="49">
        <f aca="true" t="shared" si="11" ref="AB12:AB37">Z12*100/X12</f>
        <v>80.34891543379821</v>
      </c>
      <c r="AC12" s="49">
        <f aca="true" t="shared" si="12" ref="AC12:AC37">AA12*100/Y12</f>
        <v>73.92980552268084</v>
      </c>
      <c r="AD12" s="21">
        <v>157120450.99999997</v>
      </c>
      <c r="AE12" s="48">
        <v>0</v>
      </c>
      <c r="AF12" s="48">
        <v>0</v>
      </c>
      <c r="AG12" s="24">
        <v>0</v>
      </c>
      <c r="AH12" s="21">
        <v>0</v>
      </c>
      <c r="AI12" s="49" t="e">
        <f aca="true" t="shared" si="13" ref="AI12:AI37">AG12*100/AE12</f>
        <v>#DIV/0!</v>
      </c>
      <c r="AJ12" s="49" t="e">
        <f aca="true" t="shared" si="14" ref="AJ12:AJ37">AH12*100/AF12</f>
        <v>#DIV/0!</v>
      </c>
      <c r="AK12" s="21">
        <v>0</v>
      </c>
      <c r="AL12" s="20">
        <v>748666</v>
      </c>
      <c r="AM12" s="21">
        <v>71295900</v>
      </c>
      <c r="AN12" s="24">
        <v>1023863</v>
      </c>
      <c r="AO12" s="21">
        <v>59426639.000000015</v>
      </c>
      <c r="AP12" s="49">
        <f aca="true" t="shared" si="15" ref="AP12:AP37">AN12*100/AL12</f>
        <v>136.7583141213839</v>
      </c>
      <c r="AQ12" s="49">
        <f aca="true" t="shared" si="16" ref="AQ12:AQ37">AO12*100/AM12</f>
        <v>83.35211281434138</v>
      </c>
      <c r="AR12" s="21">
        <v>58544624.99999999</v>
      </c>
    </row>
    <row r="13" spans="1:44" ht="15" customHeight="1">
      <c r="A13" s="6" t="s">
        <v>18</v>
      </c>
      <c r="B13" s="4" t="s">
        <v>12</v>
      </c>
      <c r="C13" s="3">
        <f t="shared" si="0"/>
        <v>6088284</v>
      </c>
      <c r="D13" s="30">
        <f t="shared" si="1"/>
        <v>601856400</v>
      </c>
      <c r="E13" s="38">
        <f t="shared" si="2"/>
        <v>4716669</v>
      </c>
      <c r="F13" s="30">
        <f t="shared" si="3"/>
        <v>473184878.41468596</v>
      </c>
      <c r="G13" s="30">
        <f t="shared" si="4"/>
        <v>77.47123820110889</v>
      </c>
      <c r="H13" s="30">
        <f t="shared" si="5"/>
        <v>78.62089335839678</v>
      </c>
      <c r="I13" s="30">
        <f t="shared" si="6"/>
        <v>734426988.6682699</v>
      </c>
      <c r="J13" s="22">
        <v>3633720</v>
      </c>
      <c r="K13" s="23">
        <v>368053100</v>
      </c>
      <c r="L13" s="25">
        <v>2463425</v>
      </c>
      <c r="M13" s="23">
        <v>231608682.22390598</v>
      </c>
      <c r="N13" s="30">
        <f t="shared" si="7"/>
        <v>67.79347335512918</v>
      </c>
      <c r="O13" s="30">
        <f t="shared" si="8"/>
        <v>62.928061799752804</v>
      </c>
      <c r="P13" s="23">
        <v>421428080.23652</v>
      </c>
      <c r="Q13" s="22">
        <v>487528</v>
      </c>
      <c r="R13" s="23">
        <v>55799400</v>
      </c>
      <c r="S13" s="25">
        <v>234509</v>
      </c>
      <c r="T13" s="23">
        <v>91938429.19077998</v>
      </c>
      <c r="U13" s="30">
        <f t="shared" si="9"/>
        <v>48.10164749511823</v>
      </c>
      <c r="V13" s="30">
        <f t="shared" si="10"/>
        <v>164.76598169654153</v>
      </c>
      <c r="W13" s="23">
        <v>97514243.43174995</v>
      </c>
      <c r="X13" s="22">
        <v>1226056</v>
      </c>
      <c r="Y13" s="45">
        <v>113806000</v>
      </c>
      <c r="Z13" s="25">
        <v>994910</v>
      </c>
      <c r="AA13" s="23">
        <v>90265705</v>
      </c>
      <c r="AB13" s="30">
        <f t="shared" si="11"/>
        <v>81.14719066665796</v>
      </c>
      <c r="AC13" s="30">
        <f t="shared" si="12"/>
        <v>79.31541834349683</v>
      </c>
      <c r="AD13" s="23">
        <v>157120450.99999997</v>
      </c>
      <c r="AE13" s="3">
        <v>0</v>
      </c>
      <c r="AF13" s="3">
        <v>0</v>
      </c>
      <c r="AG13" s="25">
        <v>0</v>
      </c>
      <c r="AH13" s="23">
        <v>0</v>
      </c>
      <c r="AI13" s="30" t="e">
        <f t="shared" si="13"/>
        <v>#DIV/0!</v>
      </c>
      <c r="AJ13" s="30" t="e">
        <f t="shared" si="14"/>
        <v>#DIV/0!</v>
      </c>
      <c r="AK13" s="23">
        <v>0</v>
      </c>
      <c r="AL13" s="22">
        <v>740980</v>
      </c>
      <c r="AM13" s="23">
        <v>64197900</v>
      </c>
      <c r="AN13" s="25">
        <v>1023825</v>
      </c>
      <c r="AO13" s="23">
        <v>59372062.000000015</v>
      </c>
      <c r="AP13" s="30">
        <f t="shared" si="15"/>
        <v>138.17174552619502</v>
      </c>
      <c r="AQ13" s="30">
        <f t="shared" si="16"/>
        <v>92.48287249271397</v>
      </c>
      <c r="AR13" s="23">
        <v>58364213.99999999</v>
      </c>
    </row>
    <row r="14" spans="1:44" ht="15" customHeight="1">
      <c r="A14" s="6" t="s">
        <v>19</v>
      </c>
      <c r="B14" s="4" t="s">
        <v>13</v>
      </c>
      <c r="C14" s="3">
        <f t="shared" si="0"/>
        <v>42416</v>
      </c>
      <c r="D14" s="30">
        <f t="shared" si="1"/>
        <v>20880700</v>
      </c>
      <c r="E14" s="38">
        <f t="shared" si="2"/>
        <v>257</v>
      </c>
      <c r="F14" s="30">
        <f t="shared" si="3"/>
        <v>2109983.66024</v>
      </c>
      <c r="G14" s="30">
        <f t="shared" si="4"/>
        <v>0.6059034326669182</v>
      </c>
      <c r="H14" s="30">
        <f t="shared" si="5"/>
        <v>10.10494696173979</v>
      </c>
      <c r="I14" s="30">
        <f t="shared" si="6"/>
        <v>8074951.422540001</v>
      </c>
      <c r="J14" s="22">
        <v>30326</v>
      </c>
      <c r="K14" s="23">
        <v>15069700</v>
      </c>
      <c r="L14" s="25">
        <v>128</v>
      </c>
      <c r="M14" s="23">
        <v>359192.48299999995</v>
      </c>
      <c r="N14" s="30">
        <f t="shared" si="7"/>
        <v>0.4220800633120095</v>
      </c>
      <c r="O14" s="30">
        <f t="shared" si="8"/>
        <v>2.3835410326682016</v>
      </c>
      <c r="P14" s="23">
        <v>4313848.834980001</v>
      </c>
      <c r="Q14" s="22">
        <v>5964</v>
      </c>
      <c r="R14" s="23">
        <v>2814400</v>
      </c>
      <c r="S14" s="25">
        <v>91</v>
      </c>
      <c r="T14" s="23">
        <v>1696214.1772399999</v>
      </c>
      <c r="U14" s="30">
        <f t="shared" si="9"/>
        <v>1.5258215962441315</v>
      </c>
      <c r="V14" s="30">
        <f t="shared" si="10"/>
        <v>60.26912227259806</v>
      </c>
      <c r="W14" s="23">
        <v>3582735.58756</v>
      </c>
      <c r="X14" s="22">
        <v>2863</v>
      </c>
      <c r="Y14" s="45">
        <v>1367000</v>
      </c>
      <c r="Z14" s="25">
        <v>0</v>
      </c>
      <c r="AA14" s="23">
        <v>0</v>
      </c>
      <c r="AB14" s="30">
        <f t="shared" si="11"/>
        <v>0</v>
      </c>
      <c r="AC14" s="30">
        <f t="shared" si="12"/>
        <v>0</v>
      </c>
      <c r="AD14" s="23">
        <v>0</v>
      </c>
      <c r="AE14" s="3">
        <v>0</v>
      </c>
      <c r="AF14" s="3">
        <v>0</v>
      </c>
      <c r="AG14" s="25">
        <v>0</v>
      </c>
      <c r="AH14" s="23">
        <v>0</v>
      </c>
      <c r="AI14" s="30" t="e">
        <f t="shared" si="13"/>
        <v>#DIV/0!</v>
      </c>
      <c r="AJ14" s="30" t="e">
        <f t="shared" si="14"/>
        <v>#DIV/0!</v>
      </c>
      <c r="AK14" s="23">
        <v>0</v>
      </c>
      <c r="AL14" s="22">
        <v>3263</v>
      </c>
      <c r="AM14" s="23">
        <v>1629600</v>
      </c>
      <c r="AN14" s="25">
        <v>38</v>
      </c>
      <c r="AO14" s="23">
        <v>54577</v>
      </c>
      <c r="AP14" s="30">
        <f t="shared" si="15"/>
        <v>1.1645724793135153</v>
      </c>
      <c r="AQ14" s="30">
        <f t="shared" si="16"/>
        <v>3.3491040746195386</v>
      </c>
      <c r="AR14" s="23">
        <v>178367</v>
      </c>
    </row>
    <row r="15" spans="1:44" ht="15" customHeight="1">
      <c r="A15" s="6" t="s">
        <v>24</v>
      </c>
      <c r="B15" s="4" t="s">
        <v>14</v>
      </c>
      <c r="C15" s="3">
        <f t="shared" si="0"/>
        <v>77905</v>
      </c>
      <c r="D15" s="30">
        <f t="shared" si="1"/>
        <v>63230300</v>
      </c>
      <c r="E15" s="38">
        <f t="shared" si="2"/>
        <v>7336</v>
      </c>
      <c r="F15" s="30">
        <f t="shared" si="3"/>
        <v>44286839.554249994</v>
      </c>
      <c r="G15" s="30">
        <f t="shared" si="4"/>
        <v>9.416597137539311</v>
      </c>
      <c r="H15" s="30">
        <f t="shared" si="5"/>
        <v>70.04053365910013</v>
      </c>
      <c r="I15" s="30">
        <f t="shared" si="6"/>
        <v>52220288.98892118</v>
      </c>
      <c r="J15" s="22">
        <v>50143</v>
      </c>
      <c r="K15" s="23">
        <v>41366600</v>
      </c>
      <c r="L15" s="25">
        <v>6806</v>
      </c>
      <c r="M15" s="23">
        <v>32220249.424799997</v>
      </c>
      <c r="N15" s="30">
        <f t="shared" si="7"/>
        <v>13.57318070318888</v>
      </c>
      <c r="O15" s="30">
        <f t="shared" si="8"/>
        <v>77.88952784323584</v>
      </c>
      <c r="P15" s="23">
        <v>36878267</v>
      </c>
      <c r="Q15" s="22">
        <v>14021</v>
      </c>
      <c r="R15" s="23">
        <v>9471800</v>
      </c>
      <c r="S15" s="25">
        <v>530</v>
      </c>
      <c r="T15" s="23">
        <v>12066590.129449999</v>
      </c>
      <c r="U15" s="30">
        <f t="shared" si="9"/>
        <v>3.780044219385208</v>
      </c>
      <c r="V15" s="30">
        <f t="shared" si="10"/>
        <v>127.39489990762051</v>
      </c>
      <c r="W15" s="23">
        <v>15339977.988921184</v>
      </c>
      <c r="X15" s="22">
        <v>9318</v>
      </c>
      <c r="Y15" s="45">
        <v>6923500</v>
      </c>
      <c r="Z15" s="25">
        <v>0</v>
      </c>
      <c r="AA15" s="23">
        <v>0</v>
      </c>
      <c r="AB15" s="30">
        <f t="shared" si="11"/>
        <v>0</v>
      </c>
      <c r="AC15" s="30">
        <f t="shared" si="12"/>
        <v>0</v>
      </c>
      <c r="AD15" s="23">
        <v>0</v>
      </c>
      <c r="AE15" s="3">
        <v>0</v>
      </c>
      <c r="AF15" s="3">
        <v>0</v>
      </c>
      <c r="AG15" s="25">
        <v>0</v>
      </c>
      <c r="AH15" s="23">
        <v>0</v>
      </c>
      <c r="AI15" s="30" t="e">
        <f t="shared" si="13"/>
        <v>#DIV/0!</v>
      </c>
      <c r="AJ15" s="30" t="e">
        <f t="shared" si="14"/>
        <v>#DIV/0!</v>
      </c>
      <c r="AK15" s="23">
        <v>0</v>
      </c>
      <c r="AL15" s="22">
        <v>4423</v>
      </c>
      <c r="AM15" s="23">
        <v>5468400</v>
      </c>
      <c r="AN15" s="25">
        <v>0</v>
      </c>
      <c r="AO15" s="23">
        <v>0</v>
      </c>
      <c r="AP15" s="30">
        <f t="shared" si="15"/>
        <v>0</v>
      </c>
      <c r="AQ15" s="30">
        <f t="shared" si="16"/>
        <v>0</v>
      </c>
      <c r="AR15" s="23">
        <v>2044.0000000000002</v>
      </c>
    </row>
    <row r="16" spans="1:44" s="17" customFormat="1" ht="15" customHeight="1">
      <c r="A16" s="46" t="s">
        <v>20</v>
      </c>
      <c r="B16" s="51" t="s">
        <v>52</v>
      </c>
      <c r="C16" s="48">
        <f t="shared" si="0"/>
        <v>890830</v>
      </c>
      <c r="D16" s="49">
        <f t="shared" si="1"/>
        <v>313552300</v>
      </c>
      <c r="E16" s="50">
        <f t="shared" si="2"/>
        <v>325252</v>
      </c>
      <c r="F16" s="49">
        <f t="shared" si="3"/>
        <v>498488811.0614995</v>
      </c>
      <c r="G16" s="49">
        <f t="shared" si="4"/>
        <v>36.51111884422392</v>
      </c>
      <c r="H16" s="49">
        <f t="shared" si="5"/>
        <v>158.98107303358944</v>
      </c>
      <c r="I16" s="49">
        <f t="shared" si="6"/>
        <v>619759030.9981282</v>
      </c>
      <c r="J16" s="20">
        <v>626753</v>
      </c>
      <c r="K16" s="21">
        <v>215370700</v>
      </c>
      <c r="L16" s="24">
        <v>147581</v>
      </c>
      <c r="M16" s="21">
        <v>324318030.26598</v>
      </c>
      <c r="N16" s="49">
        <f t="shared" si="7"/>
        <v>23.546915611094004</v>
      </c>
      <c r="O16" s="49">
        <f t="shared" si="8"/>
        <v>150.5859572662298</v>
      </c>
      <c r="P16" s="21">
        <v>342541650.81755</v>
      </c>
      <c r="Q16" s="20">
        <v>179276</v>
      </c>
      <c r="R16" s="21">
        <v>71562000</v>
      </c>
      <c r="S16" s="24">
        <v>110517</v>
      </c>
      <c r="T16" s="21">
        <v>158170726.79551944</v>
      </c>
      <c r="U16" s="49">
        <f t="shared" si="9"/>
        <v>61.64628840447132</v>
      </c>
      <c r="V16" s="49">
        <f t="shared" si="10"/>
        <v>221.0261406829315</v>
      </c>
      <c r="W16" s="21">
        <v>244465917.1805782</v>
      </c>
      <c r="X16" s="20">
        <v>50380</v>
      </c>
      <c r="Y16" s="44">
        <v>14902500</v>
      </c>
      <c r="Z16" s="24">
        <v>54246</v>
      </c>
      <c r="AA16" s="21">
        <v>6395464</v>
      </c>
      <c r="AB16" s="49">
        <f t="shared" si="11"/>
        <v>107.67368003175864</v>
      </c>
      <c r="AC16" s="49">
        <f t="shared" si="12"/>
        <v>42.915376614661966</v>
      </c>
      <c r="AD16" s="21">
        <v>14644237</v>
      </c>
      <c r="AE16" s="20">
        <v>10621</v>
      </c>
      <c r="AF16" s="20">
        <v>3008100</v>
      </c>
      <c r="AG16" s="24">
        <v>38</v>
      </c>
      <c r="AH16" s="21">
        <v>758798.0000000001</v>
      </c>
      <c r="AI16" s="49">
        <f t="shared" si="13"/>
        <v>0.35778175313059035</v>
      </c>
      <c r="AJ16" s="49">
        <f t="shared" si="14"/>
        <v>25.225158738073873</v>
      </c>
      <c r="AK16" s="21">
        <v>9785618</v>
      </c>
      <c r="AL16" s="20">
        <v>23800</v>
      </c>
      <c r="AM16" s="21">
        <v>8709000</v>
      </c>
      <c r="AN16" s="24">
        <v>12870</v>
      </c>
      <c r="AO16" s="21">
        <v>8845792</v>
      </c>
      <c r="AP16" s="49">
        <f t="shared" si="15"/>
        <v>54.075630252100844</v>
      </c>
      <c r="AQ16" s="49">
        <f t="shared" si="16"/>
        <v>101.5706969801355</v>
      </c>
      <c r="AR16" s="21">
        <v>8321608</v>
      </c>
    </row>
    <row r="17" spans="1:44" ht="15" customHeight="1">
      <c r="A17" s="6" t="s">
        <v>25</v>
      </c>
      <c r="B17" s="7" t="s">
        <v>43</v>
      </c>
      <c r="C17" s="3">
        <f t="shared" si="0"/>
        <v>573448</v>
      </c>
      <c r="D17" s="30">
        <f t="shared" si="1"/>
        <v>92130000</v>
      </c>
      <c r="E17" s="38">
        <f t="shared" si="2"/>
        <v>283045</v>
      </c>
      <c r="F17" s="30">
        <f t="shared" si="3"/>
        <v>210226709.07527807</v>
      </c>
      <c r="G17" s="30">
        <f t="shared" si="4"/>
        <v>49.358442265035364</v>
      </c>
      <c r="H17" s="30">
        <f t="shared" si="5"/>
        <v>228.184857348614</v>
      </c>
      <c r="I17" s="30">
        <f t="shared" si="6"/>
        <v>244460819.05607435</v>
      </c>
      <c r="J17" s="22">
        <v>399382</v>
      </c>
      <c r="K17" s="23">
        <v>63390400</v>
      </c>
      <c r="L17" s="25">
        <v>128039</v>
      </c>
      <c r="M17" s="23">
        <v>129293784.43766999</v>
      </c>
      <c r="N17" s="30">
        <f t="shared" si="7"/>
        <v>32.059281590056635</v>
      </c>
      <c r="O17" s="30">
        <f t="shared" si="8"/>
        <v>203.96429812348555</v>
      </c>
      <c r="P17" s="23">
        <v>127382105.17401001</v>
      </c>
      <c r="Q17" s="22">
        <v>115657</v>
      </c>
      <c r="R17" s="23">
        <v>21520300</v>
      </c>
      <c r="S17" s="25">
        <v>89928</v>
      </c>
      <c r="T17" s="23">
        <v>67871334.63760808</v>
      </c>
      <c r="U17" s="30">
        <f t="shared" si="9"/>
        <v>77.75404860924976</v>
      </c>
      <c r="V17" s="30">
        <f t="shared" si="10"/>
        <v>315.38284613879955</v>
      </c>
      <c r="W17" s="23">
        <v>97664646.88206434</v>
      </c>
      <c r="X17" s="22">
        <v>37254</v>
      </c>
      <c r="Y17" s="45">
        <v>3822900</v>
      </c>
      <c r="Z17" s="25">
        <v>54246</v>
      </c>
      <c r="AA17" s="23">
        <v>6395464</v>
      </c>
      <c r="AB17" s="30">
        <f t="shared" si="11"/>
        <v>145.61120953454662</v>
      </c>
      <c r="AC17" s="30">
        <f t="shared" si="12"/>
        <v>167.293520625703</v>
      </c>
      <c r="AD17" s="23">
        <v>14644237</v>
      </c>
      <c r="AE17" s="22">
        <v>2900</v>
      </c>
      <c r="AF17" s="23">
        <v>930400</v>
      </c>
      <c r="AG17" s="25">
        <v>1</v>
      </c>
      <c r="AH17" s="23">
        <v>7228</v>
      </c>
      <c r="AI17" s="30">
        <f t="shared" si="13"/>
        <v>0.034482758620689655</v>
      </c>
      <c r="AJ17" s="30">
        <f t="shared" si="14"/>
        <v>0.7768701633705933</v>
      </c>
      <c r="AK17" s="23">
        <v>132251</v>
      </c>
      <c r="AL17" s="22">
        <v>18255</v>
      </c>
      <c r="AM17" s="23">
        <v>2466000</v>
      </c>
      <c r="AN17" s="25">
        <v>10831</v>
      </c>
      <c r="AO17" s="23">
        <v>6658898</v>
      </c>
      <c r="AP17" s="30">
        <f t="shared" si="15"/>
        <v>59.33168994795946</v>
      </c>
      <c r="AQ17" s="30">
        <f t="shared" si="16"/>
        <v>270.02830494728306</v>
      </c>
      <c r="AR17" s="23">
        <v>4637579</v>
      </c>
    </row>
    <row r="18" spans="1:44" ht="15" customHeight="1">
      <c r="A18" s="6" t="s">
        <v>26</v>
      </c>
      <c r="B18" s="8" t="s">
        <v>45</v>
      </c>
      <c r="C18" s="3">
        <f t="shared" si="0"/>
        <v>207083</v>
      </c>
      <c r="D18" s="30">
        <f t="shared" si="1"/>
        <v>98108600</v>
      </c>
      <c r="E18" s="38">
        <f t="shared" si="2"/>
        <v>38222</v>
      </c>
      <c r="F18" s="30">
        <f t="shared" si="3"/>
        <v>217383439.03000504</v>
      </c>
      <c r="G18" s="30">
        <f t="shared" si="4"/>
        <v>18.45733353293124</v>
      </c>
      <c r="H18" s="30">
        <f t="shared" si="5"/>
        <v>221.57429525037054</v>
      </c>
      <c r="I18" s="30">
        <f t="shared" si="6"/>
        <v>285664266.6253148</v>
      </c>
      <c r="J18" s="22">
        <v>148393</v>
      </c>
      <c r="K18" s="23">
        <v>67904000</v>
      </c>
      <c r="L18" s="25">
        <v>17546</v>
      </c>
      <c r="M18" s="23">
        <v>147306888.62238</v>
      </c>
      <c r="N18" s="30">
        <f t="shared" si="7"/>
        <v>11.824007870991219</v>
      </c>
      <c r="O18" s="30">
        <f t="shared" si="8"/>
        <v>216.9340372030808</v>
      </c>
      <c r="P18" s="23">
        <v>158135415.93936</v>
      </c>
      <c r="Q18" s="22">
        <v>40537</v>
      </c>
      <c r="R18" s="23">
        <v>21998800</v>
      </c>
      <c r="S18" s="25">
        <v>18638</v>
      </c>
      <c r="T18" s="23">
        <v>67922035.40762506</v>
      </c>
      <c r="U18" s="30">
        <f t="shared" si="9"/>
        <v>45.97774872338851</v>
      </c>
      <c r="V18" s="30">
        <f t="shared" si="10"/>
        <v>308.75336567278697</v>
      </c>
      <c r="W18" s="23">
        <v>118300939.68595478</v>
      </c>
      <c r="X18" s="22">
        <v>10413</v>
      </c>
      <c r="Y18" s="45">
        <v>4710500</v>
      </c>
      <c r="Z18" s="25">
        <v>0</v>
      </c>
      <c r="AA18" s="23">
        <v>0</v>
      </c>
      <c r="AB18" s="30">
        <f t="shared" si="11"/>
        <v>0</v>
      </c>
      <c r="AC18" s="30">
        <f t="shared" si="12"/>
        <v>0</v>
      </c>
      <c r="AD18" s="23">
        <v>0</v>
      </c>
      <c r="AE18" s="22">
        <v>3513</v>
      </c>
      <c r="AF18" s="23">
        <v>898400</v>
      </c>
      <c r="AG18" s="25">
        <v>31</v>
      </c>
      <c r="AH18" s="23">
        <v>552497.0000000001</v>
      </c>
      <c r="AI18" s="30">
        <f t="shared" si="13"/>
        <v>0.8824366638200968</v>
      </c>
      <c r="AJ18" s="30">
        <f t="shared" si="14"/>
        <v>61.49788512911845</v>
      </c>
      <c r="AK18" s="23">
        <v>7335053</v>
      </c>
      <c r="AL18" s="22">
        <v>4227</v>
      </c>
      <c r="AM18" s="23">
        <v>2596900</v>
      </c>
      <c r="AN18" s="25">
        <v>2007</v>
      </c>
      <c r="AO18" s="23">
        <v>1602018</v>
      </c>
      <c r="AP18" s="30">
        <f t="shared" si="15"/>
        <v>47.480482611781405</v>
      </c>
      <c r="AQ18" s="30">
        <f t="shared" si="16"/>
        <v>61.689629943394046</v>
      </c>
      <c r="AR18" s="23">
        <v>1892858.0000000002</v>
      </c>
    </row>
    <row r="19" spans="1:44" ht="15" customHeight="1">
      <c r="A19" s="6" t="s">
        <v>27</v>
      </c>
      <c r="B19" s="8" t="s">
        <v>44</v>
      </c>
      <c r="C19" s="3">
        <f t="shared" si="0"/>
        <v>110299</v>
      </c>
      <c r="D19" s="30">
        <f t="shared" si="1"/>
        <v>123313700</v>
      </c>
      <c r="E19" s="38">
        <f t="shared" si="2"/>
        <v>3985</v>
      </c>
      <c r="F19" s="30">
        <f t="shared" si="3"/>
        <v>70878662.9562163</v>
      </c>
      <c r="G19" s="30">
        <f t="shared" si="4"/>
        <v>3.612906735328516</v>
      </c>
      <c r="H19" s="30">
        <f t="shared" si="5"/>
        <v>57.47833611043729</v>
      </c>
      <c r="I19" s="30">
        <f t="shared" si="6"/>
        <v>89633945.31673907</v>
      </c>
      <c r="J19" s="22">
        <v>78978</v>
      </c>
      <c r="K19" s="23">
        <v>84076300</v>
      </c>
      <c r="L19" s="25">
        <v>1996</v>
      </c>
      <c r="M19" s="23">
        <v>47717357.20593</v>
      </c>
      <c r="N19" s="30">
        <f t="shared" si="7"/>
        <v>2.5272860796677556</v>
      </c>
      <c r="O19" s="30">
        <f t="shared" si="8"/>
        <v>56.754825326435636</v>
      </c>
      <c r="P19" s="23">
        <v>57024129.70417999</v>
      </c>
      <c r="Q19" s="22">
        <v>23082</v>
      </c>
      <c r="R19" s="23">
        <v>28042900</v>
      </c>
      <c r="S19" s="25">
        <v>1951</v>
      </c>
      <c r="T19" s="23">
        <v>22377356.7502863</v>
      </c>
      <c r="U19" s="30">
        <f t="shared" si="9"/>
        <v>8.45247378909973</v>
      </c>
      <c r="V19" s="30">
        <f t="shared" si="10"/>
        <v>79.7968710450285</v>
      </c>
      <c r="W19" s="23">
        <v>28500330.61255908</v>
      </c>
      <c r="X19" s="22">
        <v>2713</v>
      </c>
      <c r="Y19" s="45">
        <v>6369100</v>
      </c>
      <c r="Z19" s="25">
        <v>0</v>
      </c>
      <c r="AA19" s="23">
        <v>0</v>
      </c>
      <c r="AB19" s="30">
        <f t="shared" si="11"/>
        <v>0</v>
      </c>
      <c r="AC19" s="30">
        <f t="shared" si="12"/>
        <v>0</v>
      </c>
      <c r="AD19" s="23">
        <v>0</v>
      </c>
      <c r="AE19" s="22">
        <v>4208</v>
      </c>
      <c r="AF19" s="23">
        <v>1179300</v>
      </c>
      <c r="AG19" s="25">
        <v>6</v>
      </c>
      <c r="AH19" s="23">
        <v>199073</v>
      </c>
      <c r="AI19" s="30">
        <f t="shared" si="13"/>
        <v>0.14258555133079848</v>
      </c>
      <c r="AJ19" s="30">
        <f t="shared" si="14"/>
        <v>16.88060713982871</v>
      </c>
      <c r="AK19" s="23">
        <v>2318313.999999999</v>
      </c>
      <c r="AL19" s="22">
        <v>1318</v>
      </c>
      <c r="AM19" s="23">
        <v>3646100</v>
      </c>
      <c r="AN19" s="25">
        <v>32</v>
      </c>
      <c r="AO19" s="23">
        <v>584876</v>
      </c>
      <c r="AP19" s="30">
        <f t="shared" si="15"/>
        <v>2.4279210925644916</v>
      </c>
      <c r="AQ19" s="30">
        <f t="shared" si="16"/>
        <v>16.04113984805683</v>
      </c>
      <c r="AR19" s="23">
        <v>1791171</v>
      </c>
    </row>
    <row r="20" spans="1:44" ht="15" customHeight="1">
      <c r="A20" s="6" t="s">
        <v>31</v>
      </c>
      <c r="B20" s="3" t="s">
        <v>10</v>
      </c>
      <c r="C20" s="3">
        <f t="shared" si="0"/>
        <v>0</v>
      </c>
      <c r="D20" s="30">
        <f t="shared" si="1"/>
        <v>0</v>
      </c>
      <c r="E20" s="38">
        <f t="shared" si="2"/>
        <v>0</v>
      </c>
      <c r="F20" s="30">
        <f t="shared" si="3"/>
        <v>0</v>
      </c>
      <c r="G20" s="30" t="e">
        <f t="shared" si="4"/>
        <v>#DIV/0!</v>
      </c>
      <c r="H20" s="30" t="e">
        <f t="shared" si="5"/>
        <v>#DIV/0!</v>
      </c>
      <c r="I20" s="30">
        <f t="shared" si="6"/>
        <v>0</v>
      </c>
      <c r="J20" s="22">
        <v>0</v>
      </c>
      <c r="K20" s="23">
        <v>0</v>
      </c>
      <c r="L20" s="25">
        <v>0</v>
      </c>
      <c r="M20" s="23">
        <v>0</v>
      </c>
      <c r="N20" s="30" t="e">
        <f t="shared" si="7"/>
        <v>#DIV/0!</v>
      </c>
      <c r="O20" s="30" t="e">
        <f t="shared" si="8"/>
        <v>#DIV/0!</v>
      </c>
      <c r="P20" s="23">
        <v>0</v>
      </c>
      <c r="Q20" s="22">
        <v>0</v>
      </c>
      <c r="R20" s="23">
        <v>0</v>
      </c>
      <c r="S20" s="25">
        <v>0</v>
      </c>
      <c r="T20" s="23">
        <v>0</v>
      </c>
      <c r="U20" s="30" t="e">
        <f t="shared" si="9"/>
        <v>#DIV/0!</v>
      </c>
      <c r="V20" s="30" t="e">
        <f t="shared" si="10"/>
        <v>#DIV/0!</v>
      </c>
      <c r="W20" s="23">
        <v>0</v>
      </c>
      <c r="X20" s="22">
        <v>0</v>
      </c>
      <c r="Y20" s="45">
        <v>0</v>
      </c>
      <c r="Z20" s="25">
        <v>0</v>
      </c>
      <c r="AA20" s="23">
        <v>0</v>
      </c>
      <c r="AB20" s="30" t="e">
        <f t="shared" si="11"/>
        <v>#DIV/0!</v>
      </c>
      <c r="AC20" s="30" t="e">
        <f t="shared" si="12"/>
        <v>#DIV/0!</v>
      </c>
      <c r="AD20" s="23">
        <v>0</v>
      </c>
      <c r="AE20" s="22">
        <v>0</v>
      </c>
      <c r="AF20" s="23">
        <v>0</v>
      </c>
      <c r="AG20" s="25">
        <v>0</v>
      </c>
      <c r="AH20" s="23">
        <v>0</v>
      </c>
      <c r="AI20" s="30" t="e">
        <f t="shared" si="13"/>
        <v>#DIV/0!</v>
      </c>
      <c r="AJ20" s="30" t="e">
        <f t="shared" si="14"/>
        <v>#DIV/0!</v>
      </c>
      <c r="AK20" s="23">
        <v>0</v>
      </c>
      <c r="AL20" s="22">
        <v>0</v>
      </c>
      <c r="AM20" s="23">
        <v>0</v>
      </c>
      <c r="AN20" s="25">
        <v>0</v>
      </c>
      <c r="AO20" s="23">
        <v>0</v>
      </c>
      <c r="AP20" s="30" t="e">
        <f t="shared" si="15"/>
        <v>#DIV/0!</v>
      </c>
      <c r="AQ20" s="30" t="e">
        <f t="shared" si="16"/>
        <v>#DIV/0!</v>
      </c>
      <c r="AR20" s="23">
        <v>0</v>
      </c>
    </row>
    <row r="21" spans="1:44" ht="15" customHeight="1">
      <c r="A21" s="6" t="s">
        <v>32</v>
      </c>
      <c r="B21" s="3" t="s">
        <v>11</v>
      </c>
      <c r="C21" s="3">
        <f t="shared" si="0"/>
        <v>0</v>
      </c>
      <c r="D21" s="30">
        <f t="shared" si="1"/>
        <v>0</v>
      </c>
      <c r="E21" s="38">
        <f t="shared" si="2"/>
        <v>0</v>
      </c>
      <c r="F21" s="30">
        <f t="shared" si="3"/>
        <v>0</v>
      </c>
      <c r="G21" s="30" t="e">
        <f t="shared" si="4"/>
        <v>#DIV/0!</v>
      </c>
      <c r="H21" s="30" t="e">
        <f t="shared" si="5"/>
        <v>#DIV/0!</v>
      </c>
      <c r="I21" s="30">
        <f t="shared" si="6"/>
        <v>0</v>
      </c>
      <c r="J21" s="22">
        <v>0</v>
      </c>
      <c r="K21" s="23">
        <v>0</v>
      </c>
      <c r="L21" s="25">
        <v>0</v>
      </c>
      <c r="M21" s="23">
        <v>0</v>
      </c>
      <c r="N21" s="30" t="e">
        <f t="shared" si="7"/>
        <v>#DIV/0!</v>
      </c>
      <c r="O21" s="30" t="e">
        <f t="shared" si="8"/>
        <v>#DIV/0!</v>
      </c>
      <c r="P21" s="23">
        <v>0</v>
      </c>
      <c r="Q21" s="22">
        <v>0</v>
      </c>
      <c r="R21" s="23">
        <v>0</v>
      </c>
      <c r="S21" s="25">
        <v>0</v>
      </c>
      <c r="T21" s="23">
        <v>0</v>
      </c>
      <c r="U21" s="30" t="e">
        <f t="shared" si="9"/>
        <v>#DIV/0!</v>
      </c>
      <c r="V21" s="30" t="e">
        <f t="shared" si="10"/>
        <v>#DIV/0!</v>
      </c>
      <c r="W21" s="23">
        <v>0</v>
      </c>
      <c r="X21" s="22">
        <v>0</v>
      </c>
      <c r="Y21" s="45">
        <v>0</v>
      </c>
      <c r="Z21" s="25">
        <v>0</v>
      </c>
      <c r="AA21" s="23">
        <v>0</v>
      </c>
      <c r="AB21" s="30" t="e">
        <f t="shared" si="11"/>
        <v>#DIV/0!</v>
      </c>
      <c r="AC21" s="30" t="e">
        <f t="shared" si="12"/>
        <v>#DIV/0!</v>
      </c>
      <c r="AD21" s="23">
        <v>0</v>
      </c>
      <c r="AE21" s="22">
        <v>0</v>
      </c>
      <c r="AF21" s="23">
        <v>0</v>
      </c>
      <c r="AG21" s="25">
        <v>0</v>
      </c>
      <c r="AH21" s="23">
        <v>0</v>
      </c>
      <c r="AI21" s="30" t="e">
        <f t="shared" si="13"/>
        <v>#DIV/0!</v>
      </c>
      <c r="AJ21" s="30" t="e">
        <f t="shared" si="14"/>
        <v>#DIV/0!</v>
      </c>
      <c r="AK21" s="23">
        <v>0</v>
      </c>
      <c r="AL21" s="22">
        <v>0</v>
      </c>
      <c r="AM21" s="23">
        <v>0</v>
      </c>
      <c r="AN21" s="25">
        <v>0</v>
      </c>
      <c r="AO21" s="23">
        <v>0</v>
      </c>
      <c r="AP21" s="30" t="e">
        <f t="shared" si="15"/>
        <v>#DIV/0!</v>
      </c>
      <c r="AQ21" s="30" t="e">
        <f t="shared" si="16"/>
        <v>#DIV/0!</v>
      </c>
      <c r="AR21" s="23">
        <v>0</v>
      </c>
    </row>
    <row r="22" spans="1:44" ht="15" customHeight="1">
      <c r="A22" s="6" t="s">
        <v>21</v>
      </c>
      <c r="B22" s="4" t="s">
        <v>7</v>
      </c>
      <c r="C22" s="3">
        <f t="shared" si="0"/>
        <v>0</v>
      </c>
      <c r="D22" s="30">
        <f t="shared" si="1"/>
        <v>0</v>
      </c>
      <c r="E22" s="38">
        <f t="shared" si="2"/>
        <v>61</v>
      </c>
      <c r="F22" s="30">
        <f t="shared" si="3"/>
        <v>1139742.5755</v>
      </c>
      <c r="G22" s="30" t="e">
        <f t="shared" si="4"/>
        <v>#DIV/0!</v>
      </c>
      <c r="H22" s="30" t="e">
        <f t="shared" si="5"/>
        <v>#DIV/0!</v>
      </c>
      <c r="I22" s="30">
        <f t="shared" si="6"/>
        <v>2117588.00732</v>
      </c>
      <c r="J22" s="22">
        <v>0</v>
      </c>
      <c r="K22" s="23">
        <v>0</v>
      </c>
      <c r="L22" s="25">
        <v>5</v>
      </c>
      <c r="M22" s="23">
        <v>42334</v>
      </c>
      <c r="N22" s="30" t="e">
        <f t="shared" si="7"/>
        <v>#DIV/0!</v>
      </c>
      <c r="O22" s="30" t="e">
        <f t="shared" si="8"/>
        <v>#DIV/0!</v>
      </c>
      <c r="P22" s="23">
        <v>1379318</v>
      </c>
      <c r="Q22" s="22">
        <v>0</v>
      </c>
      <c r="R22" s="23">
        <v>0</v>
      </c>
      <c r="S22" s="25">
        <v>56</v>
      </c>
      <c r="T22" s="23">
        <v>1097408.5755</v>
      </c>
      <c r="U22" s="30" t="e">
        <f t="shared" si="9"/>
        <v>#DIV/0!</v>
      </c>
      <c r="V22" s="30" t="e">
        <f t="shared" si="10"/>
        <v>#DIV/0!</v>
      </c>
      <c r="W22" s="23">
        <v>738270.00732</v>
      </c>
      <c r="X22" s="22">
        <v>0</v>
      </c>
      <c r="Y22" s="45">
        <v>0</v>
      </c>
      <c r="Z22" s="25">
        <v>0</v>
      </c>
      <c r="AA22" s="23">
        <v>0</v>
      </c>
      <c r="AB22" s="30" t="e">
        <f t="shared" si="11"/>
        <v>#DIV/0!</v>
      </c>
      <c r="AC22" s="30" t="e">
        <f t="shared" si="12"/>
        <v>#DIV/0!</v>
      </c>
      <c r="AD22" s="23">
        <v>0</v>
      </c>
      <c r="AE22" s="22">
        <v>0</v>
      </c>
      <c r="AF22" s="23">
        <v>0</v>
      </c>
      <c r="AG22" s="25">
        <v>0</v>
      </c>
      <c r="AH22" s="23">
        <v>0</v>
      </c>
      <c r="AI22" s="30" t="e">
        <f t="shared" si="13"/>
        <v>#DIV/0!</v>
      </c>
      <c r="AJ22" s="30" t="e">
        <f t="shared" si="14"/>
        <v>#DIV/0!</v>
      </c>
      <c r="AK22" s="23">
        <v>0</v>
      </c>
      <c r="AL22" s="22">
        <v>0</v>
      </c>
      <c r="AM22" s="23">
        <v>0</v>
      </c>
      <c r="AN22" s="25">
        <v>0</v>
      </c>
      <c r="AO22" s="23">
        <v>0</v>
      </c>
      <c r="AP22" s="30" t="e">
        <f t="shared" si="15"/>
        <v>#DIV/0!</v>
      </c>
      <c r="AQ22" s="30" t="e">
        <f t="shared" si="16"/>
        <v>#DIV/0!</v>
      </c>
      <c r="AR22" s="23">
        <v>0</v>
      </c>
    </row>
    <row r="23" spans="1:44" ht="15" customHeight="1">
      <c r="A23" s="6" t="s">
        <v>22</v>
      </c>
      <c r="B23" s="4" t="s">
        <v>2</v>
      </c>
      <c r="C23" s="3">
        <f t="shared" si="0"/>
        <v>70588</v>
      </c>
      <c r="D23" s="30">
        <f t="shared" si="1"/>
        <v>18410300</v>
      </c>
      <c r="E23" s="38">
        <f t="shared" si="2"/>
        <v>34891</v>
      </c>
      <c r="F23" s="30">
        <f t="shared" si="3"/>
        <v>9771350.452300001</v>
      </c>
      <c r="G23" s="30">
        <f t="shared" si="4"/>
        <v>49.42908143027143</v>
      </c>
      <c r="H23" s="30">
        <f t="shared" si="5"/>
        <v>53.075454785093136</v>
      </c>
      <c r="I23" s="30">
        <f t="shared" si="6"/>
        <v>30864632.375539996</v>
      </c>
      <c r="J23" s="22">
        <v>49999</v>
      </c>
      <c r="K23" s="23">
        <v>12568200</v>
      </c>
      <c r="L23" s="25">
        <v>26790</v>
      </c>
      <c r="M23" s="23">
        <v>7919311.2773</v>
      </c>
      <c r="N23" s="30">
        <f t="shared" si="7"/>
        <v>53.58107162143243</v>
      </c>
      <c r="O23" s="30">
        <f t="shared" si="8"/>
        <v>63.01070381836699</v>
      </c>
      <c r="P23" s="23">
        <v>26801247.926639996</v>
      </c>
      <c r="Q23" s="22">
        <v>10938</v>
      </c>
      <c r="R23" s="23">
        <v>3037000</v>
      </c>
      <c r="S23" s="25">
        <v>1442</v>
      </c>
      <c r="T23" s="23">
        <v>827331.1749999999</v>
      </c>
      <c r="U23" s="30">
        <f t="shared" si="9"/>
        <v>13.183397330407752</v>
      </c>
      <c r="V23" s="30">
        <f t="shared" si="10"/>
        <v>27.241724563714193</v>
      </c>
      <c r="W23" s="23">
        <v>2436701.4488999997</v>
      </c>
      <c r="X23" s="22">
        <v>7125</v>
      </c>
      <c r="Y23" s="45">
        <v>1999900</v>
      </c>
      <c r="Z23" s="25">
        <v>398</v>
      </c>
      <c r="AA23" s="23">
        <v>126686.00000000001</v>
      </c>
      <c r="AB23" s="30">
        <f t="shared" si="11"/>
        <v>5.585964912280701</v>
      </c>
      <c r="AC23" s="30">
        <f t="shared" si="12"/>
        <v>6.334616730836543</v>
      </c>
      <c r="AD23" s="23">
        <v>552206</v>
      </c>
      <c r="AE23" s="22">
        <v>0</v>
      </c>
      <c r="AF23" s="23">
        <v>0</v>
      </c>
      <c r="AG23" s="25">
        <v>0</v>
      </c>
      <c r="AH23" s="23">
        <v>0</v>
      </c>
      <c r="AI23" s="30" t="e">
        <f t="shared" si="13"/>
        <v>#DIV/0!</v>
      </c>
      <c r="AJ23" s="30" t="e">
        <f t="shared" si="14"/>
        <v>#DIV/0!</v>
      </c>
      <c r="AK23" s="23">
        <v>0</v>
      </c>
      <c r="AL23" s="22">
        <v>2526</v>
      </c>
      <c r="AM23" s="23">
        <v>805200</v>
      </c>
      <c r="AN23" s="25">
        <v>6261</v>
      </c>
      <c r="AO23" s="23">
        <v>898021.9999999999</v>
      </c>
      <c r="AP23" s="30">
        <f t="shared" si="15"/>
        <v>247.86223277909738</v>
      </c>
      <c r="AQ23" s="30">
        <f t="shared" si="16"/>
        <v>111.52781917536014</v>
      </c>
      <c r="AR23" s="23">
        <v>1074477</v>
      </c>
    </row>
    <row r="24" spans="1:44" ht="15" customHeight="1">
      <c r="A24" s="6" t="s">
        <v>23</v>
      </c>
      <c r="B24" s="4" t="s">
        <v>15</v>
      </c>
      <c r="C24" s="3">
        <f t="shared" si="0"/>
        <v>92039</v>
      </c>
      <c r="D24" s="30">
        <f t="shared" si="1"/>
        <v>62888600</v>
      </c>
      <c r="E24" s="38">
        <f t="shared" si="2"/>
        <v>89713</v>
      </c>
      <c r="F24" s="30">
        <f t="shared" si="3"/>
        <v>50995717.63222</v>
      </c>
      <c r="G24" s="30">
        <f t="shared" si="4"/>
        <v>97.472810439053</v>
      </c>
      <c r="H24" s="30">
        <f t="shared" si="5"/>
        <v>81.08896943519176</v>
      </c>
      <c r="I24" s="30">
        <f t="shared" si="6"/>
        <v>306608726.52422</v>
      </c>
      <c r="J24" s="22">
        <v>61702</v>
      </c>
      <c r="K24" s="23">
        <v>44378000</v>
      </c>
      <c r="L24" s="25">
        <v>65801</v>
      </c>
      <c r="M24" s="23">
        <v>32698110.7153</v>
      </c>
      <c r="N24" s="30">
        <f t="shared" si="7"/>
        <v>106.64322064114616</v>
      </c>
      <c r="O24" s="30">
        <f t="shared" si="8"/>
        <v>73.68090205800172</v>
      </c>
      <c r="P24" s="23">
        <v>222027398.68103</v>
      </c>
      <c r="Q24" s="22">
        <v>16851</v>
      </c>
      <c r="R24" s="23">
        <v>10744000</v>
      </c>
      <c r="S24" s="25">
        <v>14735</v>
      </c>
      <c r="T24" s="23">
        <v>9922442.91692</v>
      </c>
      <c r="U24" s="30">
        <f t="shared" si="9"/>
        <v>87.44288172808736</v>
      </c>
      <c r="V24" s="30">
        <f t="shared" si="10"/>
        <v>92.35334062658228</v>
      </c>
      <c r="W24" s="23">
        <v>60132115.84319001</v>
      </c>
      <c r="X24" s="22">
        <v>9543</v>
      </c>
      <c r="Y24" s="45">
        <v>5595800</v>
      </c>
      <c r="Z24" s="25">
        <v>7466</v>
      </c>
      <c r="AA24" s="23">
        <v>7171872</v>
      </c>
      <c r="AB24" s="30">
        <f t="shared" si="11"/>
        <v>78.23535575814734</v>
      </c>
      <c r="AC24" s="30">
        <f t="shared" si="12"/>
        <v>128.1652668072483</v>
      </c>
      <c r="AD24" s="23">
        <v>22159994</v>
      </c>
      <c r="AE24" s="22">
        <v>0</v>
      </c>
      <c r="AF24" s="23">
        <v>0</v>
      </c>
      <c r="AG24" s="25">
        <v>0</v>
      </c>
      <c r="AH24" s="23">
        <v>0</v>
      </c>
      <c r="AI24" s="30" t="e">
        <f t="shared" si="13"/>
        <v>#DIV/0!</v>
      </c>
      <c r="AJ24" s="30" t="e">
        <f t="shared" si="14"/>
        <v>#DIV/0!</v>
      </c>
      <c r="AK24" s="23">
        <v>0</v>
      </c>
      <c r="AL24" s="22">
        <v>3943</v>
      </c>
      <c r="AM24" s="23">
        <v>2170800</v>
      </c>
      <c r="AN24" s="25">
        <v>1711</v>
      </c>
      <c r="AO24" s="23">
        <v>1203292</v>
      </c>
      <c r="AP24" s="30">
        <f t="shared" si="15"/>
        <v>43.39335531321329</v>
      </c>
      <c r="AQ24" s="30">
        <f t="shared" si="16"/>
        <v>55.430808918371106</v>
      </c>
      <c r="AR24" s="23">
        <v>2289218</v>
      </c>
    </row>
    <row r="25" spans="1:44" ht="15" customHeight="1">
      <c r="A25" s="6" t="s">
        <v>28</v>
      </c>
      <c r="B25" s="4" t="s">
        <v>8</v>
      </c>
      <c r="C25" s="3">
        <f t="shared" si="0"/>
        <v>21439</v>
      </c>
      <c r="D25" s="30">
        <f t="shared" si="1"/>
        <v>7132500</v>
      </c>
      <c r="E25" s="38">
        <f t="shared" si="2"/>
        <v>79</v>
      </c>
      <c r="F25" s="30">
        <f t="shared" si="3"/>
        <v>174818.23836000002</v>
      </c>
      <c r="G25" s="30">
        <f t="shared" si="4"/>
        <v>0.3684873361630673</v>
      </c>
      <c r="H25" s="30">
        <f t="shared" si="5"/>
        <v>2.451009300525763</v>
      </c>
      <c r="I25" s="30">
        <f t="shared" si="6"/>
        <v>454911.74299</v>
      </c>
      <c r="J25" s="22">
        <v>14899</v>
      </c>
      <c r="K25" s="23">
        <v>4765800</v>
      </c>
      <c r="L25" s="25">
        <v>67</v>
      </c>
      <c r="M25" s="23">
        <v>122331.92336</v>
      </c>
      <c r="N25" s="30">
        <f t="shared" si="7"/>
        <v>0.44969461037653535</v>
      </c>
      <c r="O25" s="30">
        <f t="shared" si="8"/>
        <v>2.5668706903353056</v>
      </c>
      <c r="P25" s="23">
        <v>296125.47539000004</v>
      </c>
      <c r="Q25" s="22">
        <v>3837</v>
      </c>
      <c r="R25" s="23">
        <v>1382300</v>
      </c>
      <c r="S25" s="25">
        <v>12</v>
      </c>
      <c r="T25" s="23">
        <v>52486.315</v>
      </c>
      <c r="U25" s="30">
        <f t="shared" si="9"/>
        <v>0.3127443315089914</v>
      </c>
      <c r="V25" s="30">
        <f t="shared" si="10"/>
        <v>3.797027779787311</v>
      </c>
      <c r="W25" s="23">
        <v>158786.26759999996</v>
      </c>
      <c r="X25" s="22">
        <v>2182</v>
      </c>
      <c r="Y25" s="45">
        <v>713600</v>
      </c>
      <c r="Z25" s="25">
        <v>0</v>
      </c>
      <c r="AA25" s="23">
        <v>0</v>
      </c>
      <c r="AB25" s="30">
        <f t="shared" si="11"/>
        <v>0</v>
      </c>
      <c r="AC25" s="30">
        <f t="shared" si="12"/>
        <v>0</v>
      </c>
      <c r="AD25" s="23">
        <v>0</v>
      </c>
      <c r="AE25" s="22">
        <v>0</v>
      </c>
      <c r="AF25" s="23">
        <v>0</v>
      </c>
      <c r="AG25" s="25">
        <v>0</v>
      </c>
      <c r="AH25" s="23">
        <v>0</v>
      </c>
      <c r="AI25" s="30" t="e">
        <f t="shared" si="13"/>
        <v>#DIV/0!</v>
      </c>
      <c r="AJ25" s="30" t="e">
        <f t="shared" si="14"/>
        <v>#DIV/0!</v>
      </c>
      <c r="AK25" s="23">
        <v>0</v>
      </c>
      <c r="AL25" s="22">
        <v>521</v>
      </c>
      <c r="AM25" s="23">
        <v>270800</v>
      </c>
      <c r="AN25" s="25">
        <v>0</v>
      </c>
      <c r="AO25" s="23">
        <v>0</v>
      </c>
      <c r="AP25" s="30">
        <f t="shared" si="15"/>
        <v>0</v>
      </c>
      <c r="AQ25" s="30">
        <f t="shared" si="16"/>
        <v>0</v>
      </c>
      <c r="AR25" s="23">
        <v>0</v>
      </c>
    </row>
    <row r="26" spans="1:44" ht="15" customHeight="1">
      <c r="A26" s="6" t="s">
        <v>29</v>
      </c>
      <c r="B26" s="4" t="s">
        <v>9</v>
      </c>
      <c r="C26" s="3">
        <f t="shared" si="0"/>
        <v>26998</v>
      </c>
      <c r="D26" s="30">
        <f t="shared" si="1"/>
        <v>5555300</v>
      </c>
      <c r="E26" s="38">
        <f t="shared" si="2"/>
        <v>79</v>
      </c>
      <c r="F26" s="30">
        <f t="shared" si="3"/>
        <v>169337</v>
      </c>
      <c r="G26" s="30">
        <f t="shared" si="4"/>
        <v>0.2926142677235351</v>
      </c>
      <c r="H26" s="30">
        <f t="shared" si="5"/>
        <v>3.0482062174860043</v>
      </c>
      <c r="I26" s="30">
        <f t="shared" si="6"/>
        <v>943473.51229</v>
      </c>
      <c r="J26" s="22">
        <v>18802</v>
      </c>
      <c r="K26" s="23">
        <v>3909200</v>
      </c>
      <c r="L26" s="25">
        <v>29</v>
      </c>
      <c r="M26" s="23">
        <v>164001</v>
      </c>
      <c r="N26" s="30">
        <f t="shared" si="7"/>
        <v>0.1542389107541751</v>
      </c>
      <c r="O26" s="30">
        <f t="shared" si="8"/>
        <v>4.195257341655582</v>
      </c>
      <c r="P26" s="23">
        <v>740814.33164</v>
      </c>
      <c r="Q26" s="22">
        <v>3306</v>
      </c>
      <c r="R26" s="23">
        <v>994400</v>
      </c>
      <c r="S26" s="25">
        <v>1</v>
      </c>
      <c r="T26" s="23">
        <v>2010.0000000000002</v>
      </c>
      <c r="U26" s="30">
        <f t="shared" si="9"/>
        <v>0.030248033877797943</v>
      </c>
      <c r="V26" s="30">
        <f t="shared" si="10"/>
        <v>0.2021319388576026</v>
      </c>
      <c r="W26" s="23">
        <v>162533.18065</v>
      </c>
      <c r="X26" s="22">
        <v>3064</v>
      </c>
      <c r="Y26" s="45">
        <v>429500</v>
      </c>
      <c r="Z26" s="25">
        <v>49</v>
      </c>
      <c r="AA26" s="23">
        <v>3326</v>
      </c>
      <c r="AB26" s="30">
        <f t="shared" si="11"/>
        <v>1.5992167101827677</v>
      </c>
      <c r="AC26" s="30">
        <f t="shared" si="12"/>
        <v>0.7743888242142025</v>
      </c>
      <c r="AD26" s="23">
        <v>40126</v>
      </c>
      <c r="AE26" s="22">
        <v>0</v>
      </c>
      <c r="AF26" s="23">
        <v>0</v>
      </c>
      <c r="AG26" s="25">
        <v>0</v>
      </c>
      <c r="AH26" s="23">
        <v>0</v>
      </c>
      <c r="AI26" s="30" t="e">
        <f t="shared" si="13"/>
        <v>#DIV/0!</v>
      </c>
      <c r="AJ26" s="30" t="e">
        <f t="shared" si="14"/>
        <v>#DIV/0!</v>
      </c>
      <c r="AK26" s="23">
        <v>0</v>
      </c>
      <c r="AL26" s="22">
        <v>1826</v>
      </c>
      <c r="AM26" s="23">
        <v>222200</v>
      </c>
      <c r="AN26" s="25">
        <v>0</v>
      </c>
      <c r="AO26" s="23">
        <v>0</v>
      </c>
      <c r="AP26" s="30">
        <f t="shared" si="15"/>
        <v>0</v>
      </c>
      <c r="AQ26" s="30">
        <f t="shared" si="16"/>
        <v>0</v>
      </c>
      <c r="AR26" s="23">
        <v>0</v>
      </c>
    </row>
    <row r="27" spans="1:44" ht="15" customHeight="1">
      <c r="A27" s="6" t="s">
        <v>30</v>
      </c>
      <c r="B27" s="4" t="s">
        <v>4</v>
      </c>
      <c r="C27" s="3">
        <f t="shared" si="0"/>
        <v>119067</v>
      </c>
      <c r="D27" s="30">
        <f t="shared" si="1"/>
        <v>19375900</v>
      </c>
      <c r="E27" s="38">
        <f t="shared" si="2"/>
        <v>119273</v>
      </c>
      <c r="F27" s="30">
        <f t="shared" si="3"/>
        <v>30041442.27499998</v>
      </c>
      <c r="G27" s="30">
        <f t="shared" si="4"/>
        <v>100.17301183367348</v>
      </c>
      <c r="H27" s="30">
        <f t="shared" si="5"/>
        <v>155.04540318127147</v>
      </c>
      <c r="I27" s="30">
        <f t="shared" si="6"/>
        <v>77281638.74281774</v>
      </c>
      <c r="J27" s="22">
        <v>79370</v>
      </c>
      <c r="K27" s="23">
        <v>14518600</v>
      </c>
      <c r="L27" s="25">
        <v>7026</v>
      </c>
      <c r="M27" s="23">
        <v>3526868.9999999995</v>
      </c>
      <c r="N27" s="30">
        <f t="shared" si="7"/>
        <v>8.8522111629079</v>
      </c>
      <c r="O27" s="30">
        <f t="shared" si="8"/>
        <v>24.292073615913377</v>
      </c>
      <c r="P27" s="23">
        <v>58403867.79911001</v>
      </c>
      <c r="Q27" s="22">
        <v>11514</v>
      </c>
      <c r="R27" s="23">
        <v>2626400</v>
      </c>
      <c r="S27" s="25">
        <v>463</v>
      </c>
      <c r="T27" s="23">
        <v>3159080.2750000004</v>
      </c>
      <c r="U27" s="30">
        <f t="shared" si="9"/>
        <v>4.021191592843495</v>
      </c>
      <c r="V27" s="30">
        <f t="shared" si="10"/>
        <v>120.28176496344808</v>
      </c>
      <c r="W27" s="23">
        <v>3496682.9437077385</v>
      </c>
      <c r="X27" s="22">
        <v>24714</v>
      </c>
      <c r="Y27" s="45">
        <v>1671900</v>
      </c>
      <c r="Z27" s="25">
        <v>7564</v>
      </c>
      <c r="AA27" s="23">
        <v>4417407.999999984</v>
      </c>
      <c r="AB27" s="30">
        <f t="shared" si="11"/>
        <v>30.60613417496156</v>
      </c>
      <c r="AC27" s="30">
        <f t="shared" si="12"/>
        <v>264.2148453854886</v>
      </c>
      <c r="AD27" s="23">
        <v>5965428.999999998</v>
      </c>
      <c r="AE27" s="22">
        <v>0</v>
      </c>
      <c r="AF27" s="23">
        <v>0</v>
      </c>
      <c r="AG27" s="25">
        <v>0</v>
      </c>
      <c r="AH27" s="23">
        <v>0</v>
      </c>
      <c r="AI27" s="30" t="e">
        <f t="shared" si="13"/>
        <v>#DIV/0!</v>
      </c>
      <c r="AJ27" s="30" t="e">
        <f t="shared" si="14"/>
        <v>#DIV/0!</v>
      </c>
      <c r="AK27" s="23">
        <v>0</v>
      </c>
      <c r="AL27" s="22">
        <v>3469</v>
      </c>
      <c r="AM27" s="23">
        <v>559000</v>
      </c>
      <c r="AN27" s="25">
        <v>104220</v>
      </c>
      <c r="AO27" s="23">
        <v>18938084.999999996</v>
      </c>
      <c r="AP27" s="30">
        <f t="shared" si="15"/>
        <v>3004.3240126837704</v>
      </c>
      <c r="AQ27" s="30">
        <f t="shared" si="16"/>
        <v>3387.8506261180673</v>
      </c>
      <c r="AR27" s="23">
        <v>9415659</v>
      </c>
    </row>
    <row r="28" spans="1:44" ht="15" customHeight="1">
      <c r="A28" s="6">
        <v>2</v>
      </c>
      <c r="B28" s="4" t="s">
        <v>33</v>
      </c>
      <c r="C28" s="3">
        <f t="shared" si="0"/>
        <v>7429566</v>
      </c>
      <c r="D28" s="30">
        <f t="shared" si="1"/>
        <v>1112882300</v>
      </c>
      <c r="E28" s="38">
        <f t="shared" si="2"/>
        <v>5293610</v>
      </c>
      <c r="F28" s="30">
        <f t="shared" si="3"/>
        <v>1110362920.8640554</v>
      </c>
      <c r="G28" s="30">
        <f t="shared" si="4"/>
        <v>71.25059525684273</v>
      </c>
      <c r="H28" s="30">
        <f t="shared" si="5"/>
        <v>99.77361674851467</v>
      </c>
      <c r="I28" s="30">
        <f t="shared" si="6"/>
        <v>1832752230.983037</v>
      </c>
      <c r="J28" s="20">
        <v>4565714</v>
      </c>
      <c r="K28" s="21">
        <v>719999900</v>
      </c>
      <c r="L28" s="24">
        <v>2717658</v>
      </c>
      <c r="M28" s="21">
        <v>632979112.313646</v>
      </c>
      <c r="N28" s="30">
        <f t="shared" si="7"/>
        <v>59.52317644074947</v>
      </c>
      <c r="O28" s="30">
        <f t="shared" si="8"/>
        <v>87.9137778093644</v>
      </c>
      <c r="P28" s="21">
        <v>1114810619.10286</v>
      </c>
      <c r="Q28" s="20">
        <v>733235</v>
      </c>
      <c r="R28" s="21">
        <v>158431700</v>
      </c>
      <c r="S28" s="24">
        <v>362356</v>
      </c>
      <c r="T28" s="21">
        <v>278932719.55040944</v>
      </c>
      <c r="U28" s="30">
        <f t="shared" si="9"/>
        <v>49.418808431130536</v>
      </c>
      <c r="V28" s="30">
        <f t="shared" si="10"/>
        <v>176.05865464449946</v>
      </c>
      <c r="W28" s="21">
        <v>428027963.8801771</v>
      </c>
      <c r="X28" s="20">
        <v>1335245</v>
      </c>
      <c r="Y28" s="44">
        <v>147409700</v>
      </c>
      <c r="Z28" s="24">
        <v>1064633</v>
      </c>
      <c r="AA28" s="21">
        <v>108380460.99999999</v>
      </c>
      <c r="AB28" s="30">
        <f t="shared" si="11"/>
        <v>79.73315758531206</v>
      </c>
      <c r="AC28" s="30">
        <f t="shared" si="12"/>
        <v>73.52328985134626</v>
      </c>
      <c r="AD28" s="21">
        <v>200482442.99999997</v>
      </c>
      <c r="AE28" s="20">
        <v>10621</v>
      </c>
      <c r="AF28" s="20">
        <v>3008100</v>
      </c>
      <c r="AG28" s="24">
        <v>38</v>
      </c>
      <c r="AH28" s="21">
        <v>758798.0000000001</v>
      </c>
      <c r="AI28" s="30">
        <f t="shared" si="13"/>
        <v>0.35778175313059035</v>
      </c>
      <c r="AJ28" s="30">
        <f t="shared" si="14"/>
        <v>25.225158738073873</v>
      </c>
      <c r="AK28" s="21">
        <v>9785618</v>
      </c>
      <c r="AL28" s="20">
        <v>784751</v>
      </c>
      <c r="AM28" s="21">
        <v>84032900</v>
      </c>
      <c r="AN28" s="24">
        <v>1148925</v>
      </c>
      <c r="AO28" s="21">
        <v>89311830.00000001</v>
      </c>
      <c r="AP28" s="30">
        <f t="shared" si="15"/>
        <v>146.4063123207234</v>
      </c>
      <c r="AQ28" s="30">
        <f t="shared" si="16"/>
        <v>106.28198003401052</v>
      </c>
      <c r="AR28" s="21">
        <v>79645587</v>
      </c>
    </row>
    <row r="29" spans="1:44" ht="15" customHeight="1">
      <c r="A29" s="6">
        <v>3</v>
      </c>
      <c r="B29" s="9" t="s">
        <v>51</v>
      </c>
      <c r="C29" s="3">
        <f t="shared" si="0"/>
        <v>0</v>
      </c>
      <c r="D29" s="30">
        <f t="shared" si="1"/>
        <v>0</v>
      </c>
      <c r="E29" s="38">
        <f t="shared" si="2"/>
        <v>2673616.329</v>
      </c>
      <c r="F29" s="30">
        <f t="shared" si="3"/>
        <v>218607210.04310003</v>
      </c>
      <c r="G29" s="30" t="e">
        <f t="shared" si="4"/>
        <v>#DIV/0!</v>
      </c>
      <c r="H29" s="30" t="e">
        <f t="shared" si="5"/>
        <v>#DIV/0!</v>
      </c>
      <c r="I29" s="30">
        <f t="shared" si="6"/>
        <v>502917726.53954995</v>
      </c>
      <c r="J29" s="22">
        <v>0</v>
      </c>
      <c r="K29" s="23">
        <v>0</v>
      </c>
      <c r="L29" s="25">
        <v>1417184.3</v>
      </c>
      <c r="M29" s="23">
        <v>120167019.14598002</v>
      </c>
      <c r="N29" s="30" t="e">
        <f t="shared" si="7"/>
        <v>#DIV/0!</v>
      </c>
      <c r="O29" s="30" t="e">
        <f t="shared" si="8"/>
        <v>#DIV/0!</v>
      </c>
      <c r="P29" s="23">
        <v>310194728.2715</v>
      </c>
      <c r="Q29" s="22">
        <v>0</v>
      </c>
      <c r="R29" s="23">
        <v>0</v>
      </c>
      <c r="S29" s="25">
        <v>185937</v>
      </c>
      <c r="T29" s="23">
        <v>23819645.097120013</v>
      </c>
      <c r="U29" s="30" t="e">
        <f t="shared" si="9"/>
        <v>#DIV/0!</v>
      </c>
      <c r="V29" s="30" t="e">
        <f t="shared" si="10"/>
        <v>#DIV/0!</v>
      </c>
      <c r="W29" s="23">
        <v>45270741.26805</v>
      </c>
      <c r="X29" s="22">
        <v>0</v>
      </c>
      <c r="Y29" s="45">
        <v>0</v>
      </c>
      <c r="Z29" s="25">
        <v>570167</v>
      </c>
      <c r="AA29" s="23">
        <v>47508953</v>
      </c>
      <c r="AB29" s="30" t="e">
        <f t="shared" si="11"/>
        <v>#DIV/0!</v>
      </c>
      <c r="AC29" s="30" t="e">
        <f t="shared" si="12"/>
        <v>#DIV/0!</v>
      </c>
      <c r="AD29" s="23">
        <v>124276644.99999997</v>
      </c>
      <c r="AE29" s="3">
        <v>0</v>
      </c>
      <c r="AF29" s="3">
        <v>0</v>
      </c>
      <c r="AG29" s="25">
        <v>0</v>
      </c>
      <c r="AH29" s="23">
        <v>0</v>
      </c>
      <c r="AI29" s="30" t="e">
        <f t="shared" si="13"/>
        <v>#DIV/0!</v>
      </c>
      <c r="AJ29" s="30" t="e">
        <f t="shared" si="14"/>
        <v>#DIV/0!</v>
      </c>
      <c r="AK29" s="23">
        <v>0</v>
      </c>
      <c r="AL29" s="22">
        <v>0</v>
      </c>
      <c r="AM29" s="23">
        <v>0</v>
      </c>
      <c r="AN29" s="25">
        <v>500328.029</v>
      </c>
      <c r="AO29" s="23">
        <v>27111592.80000001</v>
      </c>
      <c r="AP29" s="30" t="e">
        <f t="shared" si="15"/>
        <v>#DIV/0!</v>
      </c>
      <c r="AQ29" s="30" t="e">
        <f t="shared" si="16"/>
        <v>#DIV/0!</v>
      </c>
      <c r="AR29" s="23">
        <v>23175612</v>
      </c>
    </row>
    <row r="30" spans="1:44" s="17" customFormat="1" ht="15" customHeight="1">
      <c r="A30" s="14">
        <v>4</v>
      </c>
      <c r="B30" s="15" t="s">
        <v>42</v>
      </c>
      <c r="C30" s="16">
        <f t="shared" si="0"/>
        <v>176321</v>
      </c>
      <c r="D30" s="29">
        <f t="shared" si="1"/>
        <v>349502600</v>
      </c>
      <c r="E30" s="37">
        <f t="shared" si="2"/>
        <v>0</v>
      </c>
      <c r="F30" s="29">
        <f t="shared" si="3"/>
        <v>0</v>
      </c>
      <c r="G30" s="29">
        <f t="shared" si="4"/>
        <v>0</v>
      </c>
      <c r="H30" s="29">
        <f t="shared" si="5"/>
        <v>0</v>
      </c>
      <c r="I30" s="29">
        <f t="shared" si="6"/>
        <v>0</v>
      </c>
      <c r="J30" s="22">
        <f>+J36</f>
        <v>126753</v>
      </c>
      <c r="K30" s="22">
        <f>+K36</f>
        <v>239373500</v>
      </c>
      <c r="L30" s="25"/>
      <c r="M30" s="23"/>
      <c r="N30" s="29">
        <f t="shared" si="7"/>
        <v>0</v>
      </c>
      <c r="O30" s="29">
        <f t="shared" si="8"/>
        <v>0</v>
      </c>
      <c r="P30" s="23"/>
      <c r="Q30" s="22">
        <f>+Q36</f>
        <v>32131</v>
      </c>
      <c r="R30" s="22">
        <f>+R36</f>
        <v>86848700</v>
      </c>
      <c r="S30" s="25"/>
      <c r="T30" s="23"/>
      <c r="U30" s="29">
        <f t="shared" si="9"/>
        <v>0</v>
      </c>
      <c r="V30" s="29">
        <f t="shared" si="10"/>
        <v>0</v>
      </c>
      <c r="W30" s="23"/>
      <c r="X30" s="22">
        <f>+X36</f>
        <v>12682</v>
      </c>
      <c r="Y30" s="22">
        <f>+Y36</f>
        <v>16724500</v>
      </c>
      <c r="Z30" s="25"/>
      <c r="AA30" s="23"/>
      <c r="AB30" s="29">
        <f t="shared" si="11"/>
        <v>0</v>
      </c>
      <c r="AC30" s="29">
        <f t="shared" si="12"/>
        <v>0</v>
      </c>
      <c r="AD30" s="23"/>
      <c r="AE30" s="22">
        <f>+AE36</f>
        <v>50</v>
      </c>
      <c r="AF30" s="22">
        <f>+AF36</f>
        <v>629400</v>
      </c>
      <c r="AG30" s="25"/>
      <c r="AH30" s="23"/>
      <c r="AI30" s="29">
        <f t="shared" si="13"/>
        <v>0</v>
      </c>
      <c r="AJ30" s="29">
        <f t="shared" si="14"/>
        <v>0</v>
      </c>
      <c r="AK30" s="23"/>
      <c r="AL30" s="22">
        <f>+AL36</f>
        <v>4705</v>
      </c>
      <c r="AM30" s="22">
        <f>+AM36</f>
        <v>5926500</v>
      </c>
      <c r="AN30" s="25"/>
      <c r="AO30" s="23"/>
      <c r="AP30" s="29">
        <f t="shared" si="15"/>
        <v>0</v>
      </c>
      <c r="AQ30" s="29">
        <f t="shared" si="16"/>
        <v>0</v>
      </c>
      <c r="AR30" s="23"/>
    </row>
    <row r="31" spans="1:44" ht="15" customHeight="1">
      <c r="A31" s="6" t="s">
        <v>35</v>
      </c>
      <c r="B31" s="3" t="s">
        <v>6</v>
      </c>
      <c r="C31" s="3">
        <f t="shared" si="0"/>
        <v>0</v>
      </c>
      <c r="D31" s="30">
        <f t="shared" si="1"/>
        <v>0</v>
      </c>
      <c r="E31" s="38">
        <f t="shared" si="2"/>
        <v>4860</v>
      </c>
      <c r="F31" s="30">
        <f t="shared" si="3"/>
        <v>41007640.015760005</v>
      </c>
      <c r="G31" s="30" t="e">
        <f t="shared" si="4"/>
        <v>#DIV/0!</v>
      </c>
      <c r="H31" s="30" t="e">
        <f t="shared" si="5"/>
        <v>#DIV/0!</v>
      </c>
      <c r="I31" s="30">
        <f t="shared" si="6"/>
        <v>190500182.17954996</v>
      </c>
      <c r="J31" s="22">
        <v>0</v>
      </c>
      <c r="K31" s="23">
        <v>0</v>
      </c>
      <c r="L31" s="25">
        <v>3248</v>
      </c>
      <c r="M31" s="23">
        <v>40699342.81576</v>
      </c>
      <c r="N31" s="30" t="e">
        <f t="shared" si="7"/>
        <v>#DIV/0!</v>
      </c>
      <c r="O31" s="30" t="e">
        <f t="shared" si="8"/>
        <v>#DIV/0!</v>
      </c>
      <c r="P31" s="23">
        <v>184494780.99999997</v>
      </c>
      <c r="Q31" s="22">
        <v>0</v>
      </c>
      <c r="R31" s="23">
        <v>0</v>
      </c>
      <c r="S31" s="25">
        <v>1577</v>
      </c>
      <c r="T31" s="23">
        <v>118654.2</v>
      </c>
      <c r="U31" s="30" t="e">
        <f t="shared" si="9"/>
        <v>#DIV/0!</v>
      </c>
      <c r="V31" s="30" t="e">
        <f t="shared" si="10"/>
        <v>#DIV/0!</v>
      </c>
      <c r="W31" s="23">
        <v>4994882.17955</v>
      </c>
      <c r="X31" s="22">
        <v>0</v>
      </c>
      <c r="Y31" s="45">
        <v>0</v>
      </c>
      <c r="Z31" s="25">
        <v>0</v>
      </c>
      <c r="AA31" s="23">
        <v>0</v>
      </c>
      <c r="AB31" s="30" t="e">
        <f t="shared" si="11"/>
        <v>#DIV/0!</v>
      </c>
      <c r="AC31" s="30" t="e">
        <f t="shared" si="12"/>
        <v>#DIV/0!</v>
      </c>
      <c r="AD31" s="23">
        <v>0</v>
      </c>
      <c r="AE31" s="3">
        <v>0</v>
      </c>
      <c r="AF31" s="3">
        <v>0</v>
      </c>
      <c r="AG31" s="25">
        <v>0</v>
      </c>
      <c r="AH31" s="23">
        <v>0</v>
      </c>
      <c r="AI31" s="30" t="e">
        <f t="shared" si="13"/>
        <v>#DIV/0!</v>
      </c>
      <c r="AJ31" s="30" t="e">
        <f t="shared" si="14"/>
        <v>#DIV/0!</v>
      </c>
      <c r="AK31" s="23">
        <v>0</v>
      </c>
      <c r="AL31" s="22">
        <v>0</v>
      </c>
      <c r="AM31" s="23">
        <v>0</v>
      </c>
      <c r="AN31" s="25">
        <v>35</v>
      </c>
      <c r="AO31" s="23">
        <v>189643.00000000003</v>
      </c>
      <c r="AP31" s="30" t="e">
        <f t="shared" si="15"/>
        <v>#DIV/0!</v>
      </c>
      <c r="AQ31" s="30" t="e">
        <f t="shared" si="16"/>
        <v>#DIV/0!</v>
      </c>
      <c r="AR31" s="23">
        <v>1010519</v>
      </c>
    </row>
    <row r="32" spans="1:44" ht="15" customHeight="1">
      <c r="A32" s="6" t="s">
        <v>36</v>
      </c>
      <c r="B32" s="3" t="s">
        <v>2</v>
      </c>
      <c r="C32" s="3">
        <f t="shared" si="0"/>
        <v>14136</v>
      </c>
      <c r="D32" s="30">
        <f t="shared" si="1"/>
        <v>17199800</v>
      </c>
      <c r="E32" s="38">
        <f t="shared" si="2"/>
        <v>1609</v>
      </c>
      <c r="F32" s="30">
        <f t="shared" si="3"/>
        <v>1325905.06347</v>
      </c>
      <c r="G32" s="30">
        <f t="shared" si="4"/>
        <v>11.38228636106395</v>
      </c>
      <c r="H32" s="30">
        <f t="shared" si="5"/>
        <v>7.708840006686123</v>
      </c>
      <c r="I32" s="30">
        <f t="shared" si="6"/>
        <v>6622928.298110001</v>
      </c>
      <c r="J32" s="22">
        <v>10448</v>
      </c>
      <c r="K32" s="23">
        <v>11959000</v>
      </c>
      <c r="L32" s="25">
        <v>1122</v>
      </c>
      <c r="M32" s="23">
        <v>918817.72847</v>
      </c>
      <c r="N32" s="30">
        <f t="shared" si="7"/>
        <v>10.738897396630934</v>
      </c>
      <c r="O32" s="30">
        <f t="shared" si="8"/>
        <v>7.683064875574881</v>
      </c>
      <c r="P32" s="23">
        <v>5886978.48744</v>
      </c>
      <c r="Q32" s="22">
        <v>2721</v>
      </c>
      <c r="R32" s="23">
        <v>4190700</v>
      </c>
      <c r="S32" s="25">
        <v>216</v>
      </c>
      <c r="T32" s="23">
        <v>294290.335</v>
      </c>
      <c r="U32" s="30">
        <f t="shared" si="9"/>
        <v>7.938257993384785</v>
      </c>
      <c r="V32" s="30">
        <f t="shared" si="10"/>
        <v>7.022462476435918</v>
      </c>
      <c r="W32" s="23">
        <v>562813.81067</v>
      </c>
      <c r="X32" s="22">
        <v>701</v>
      </c>
      <c r="Y32" s="45">
        <v>739200</v>
      </c>
      <c r="Z32" s="25">
        <v>7</v>
      </c>
      <c r="AA32" s="23">
        <v>8190.000000000001</v>
      </c>
      <c r="AB32" s="30">
        <f t="shared" si="11"/>
        <v>0.9985734664764622</v>
      </c>
      <c r="AC32" s="30">
        <f t="shared" si="12"/>
        <v>1.1079545454545456</v>
      </c>
      <c r="AD32" s="23">
        <v>58012</v>
      </c>
      <c r="AE32" s="3">
        <v>0</v>
      </c>
      <c r="AF32" s="3">
        <v>0</v>
      </c>
      <c r="AG32" s="25">
        <v>0</v>
      </c>
      <c r="AH32" s="23">
        <v>0</v>
      </c>
      <c r="AI32" s="30" t="e">
        <f t="shared" si="13"/>
        <v>#DIV/0!</v>
      </c>
      <c r="AJ32" s="30" t="e">
        <f t="shared" si="14"/>
        <v>#DIV/0!</v>
      </c>
      <c r="AK32" s="23">
        <v>0</v>
      </c>
      <c r="AL32" s="22">
        <v>266</v>
      </c>
      <c r="AM32" s="23">
        <v>310900</v>
      </c>
      <c r="AN32" s="25">
        <v>264</v>
      </c>
      <c r="AO32" s="23">
        <v>104607</v>
      </c>
      <c r="AP32" s="30">
        <f t="shared" si="15"/>
        <v>99.24812030075188</v>
      </c>
      <c r="AQ32" s="30">
        <f t="shared" si="16"/>
        <v>33.6465101318752</v>
      </c>
      <c r="AR32" s="23">
        <v>115124</v>
      </c>
    </row>
    <row r="33" spans="1:44" ht="15" customHeight="1">
      <c r="A33" s="6" t="s">
        <v>37</v>
      </c>
      <c r="B33" s="3" t="s">
        <v>3</v>
      </c>
      <c r="C33" s="3">
        <f t="shared" si="0"/>
        <v>33270</v>
      </c>
      <c r="D33" s="30">
        <f t="shared" si="1"/>
        <v>51080300</v>
      </c>
      <c r="E33" s="38">
        <f t="shared" si="2"/>
        <v>18806</v>
      </c>
      <c r="F33" s="30">
        <f t="shared" si="3"/>
        <v>69291465.07725</v>
      </c>
      <c r="G33" s="30">
        <f t="shared" si="4"/>
        <v>56.52539825668771</v>
      </c>
      <c r="H33" s="30">
        <f t="shared" si="5"/>
        <v>135.6520323436824</v>
      </c>
      <c r="I33" s="30">
        <f t="shared" si="6"/>
        <v>545277966.18022</v>
      </c>
      <c r="J33" s="22">
        <v>23339</v>
      </c>
      <c r="K33" s="23">
        <v>35256000</v>
      </c>
      <c r="L33" s="25">
        <v>10498</v>
      </c>
      <c r="M33" s="23">
        <v>24243870.53325</v>
      </c>
      <c r="N33" s="30">
        <f t="shared" si="7"/>
        <v>44.98050473456446</v>
      </c>
      <c r="O33" s="30">
        <f t="shared" si="8"/>
        <v>68.76523296247447</v>
      </c>
      <c r="P33" s="23">
        <v>387356406.36090004</v>
      </c>
      <c r="Q33" s="22">
        <v>5514</v>
      </c>
      <c r="R33" s="23">
        <v>12431700</v>
      </c>
      <c r="S33" s="25">
        <v>7375</v>
      </c>
      <c r="T33" s="23">
        <v>40512113.54400001</v>
      </c>
      <c r="U33" s="30">
        <f t="shared" si="9"/>
        <v>133.75045339136742</v>
      </c>
      <c r="V33" s="30">
        <f t="shared" si="10"/>
        <v>325.877503028548</v>
      </c>
      <c r="W33" s="23">
        <v>148442701.81931996</v>
      </c>
      <c r="X33" s="22">
        <v>3014</v>
      </c>
      <c r="Y33" s="45">
        <v>2544600</v>
      </c>
      <c r="Z33" s="25">
        <v>684</v>
      </c>
      <c r="AA33" s="23">
        <v>3997416.0000000005</v>
      </c>
      <c r="AB33" s="30">
        <f t="shared" si="11"/>
        <v>22.694094226940944</v>
      </c>
      <c r="AC33" s="30">
        <f t="shared" si="12"/>
        <v>157.09408158453198</v>
      </c>
      <c r="AD33" s="23">
        <v>8557511</v>
      </c>
      <c r="AE33" s="3">
        <v>0</v>
      </c>
      <c r="AF33" s="3">
        <v>0</v>
      </c>
      <c r="AG33" s="25">
        <v>0</v>
      </c>
      <c r="AH33" s="23">
        <v>0</v>
      </c>
      <c r="AI33" s="30" t="e">
        <f t="shared" si="13"/>
        <v>#DIV/0!</v>
      </c>
      <c r="AJ33" s="30" t="e">
        <f t="shared" si="14"/>
        <v>#DIV/0!</v>
      </c>
      <c r="AK33" s="23">
        <v>0</v>
      </c>
      <c r="AL33" s="22">
        <v>1403</v>
      </c>
      <c r="AM33" s="23">
        <v>848000</v>
      </c>
      <c r="AN33" s="25">
        <v>249</v>
      </c>
      <c r="AO33" s="23">
        <v>538065</v>
      </c>
      <c r="AP33" s="30">
        <f t="shared" si="15"/>
        <v>17.74768353528154</v>
      </c>
      <c r="AQ33" s="30">
        <f t="shared" si="16"/>
        <v>63.45106132075472</v>
      </c>
      <c r="AR33" s="23">
        <v>921346.9999999999</v>
      </c>
    </row>
    <row r="34" spans="1:44" ht="15" customHeight="1">
      <c r="A34" s="6" t="s">
        <v>38</v>
      </c>
      <c r="B34" s="3" t="s">
        <v>16</v>
      </c>
      <c r="C34" s="3">
        <f t="shared" si="0"/>
        <v>44068</v>
      </c>
      <c r="D34" s="30">
        <f t="shared" si="1"/>
        <v>56382300</v>
      </c>
      <c r="E34" s="38">
        <f t="shared" si="2"/>
        <v>298101</v>
      </c>
      <c r="F34" s="30">
        <f t="shared" si="3"/>
        <v>163962522.79233995</v>
      </c>
      <c r="G34" s="30">
        <f t="shared" si="4"/>
        <v>676.4568394299719</v>
      </c>
      <c r="H34" s="30">
        <f t="shared" si="5"/>
        <v>290.8049561517355</v>
      </c>
      <c r="I34" s="30">
        <f t="shared" si="6"/>
        <v>303505128.35612994</v>
      </c>
      <c r="J34" s="22">
        <v>30706</v>
      </c>
      <c r="K34" s="23">
        <v>38377300</v>
      </c>
      <c r="L34" s="25">
        <v>31255</v>
      </c>
      <c r="M34" s="23">
        <v>22199558.1617</v>
      </c>
      <c r="N34" s="30">
        <f t="shared" si="7"/>
        <v>101.78792418419853</v>
      </c>
      <c r="O34" s="30">
        <f t="shared" si="8"/>
        <v>57.845544532054106</v>
      </c>
      <c r="P34" s="23">
        <v>92120964.49129999</v>
      </c>
      <c r="Q34" s="22">
        <v>8283</v>
      </c>
      <c r="R34" s="23">
        <v>13845400</v>
      </c>
      <c r="S34" s="25">
        <v>245435</v>
      </c>
      <c r="T34" s="23">
        <v>134949975.63063994</v>
      </c>
      <c r="U34" s="30">
        <f t="shared" si="9"/>
        <v>2963.117228057467</v>
      </c>
      <c r="V34" s="30">
        <f t="shared" si="10"/>
        <v>974.6917794403913</v>
      </c>
      <c r="W34" s="23">
        <v>204315440.86482996</v>
      </c>
      <c r="X34" s="22">
        <v>3481</v>
      </c>
      <c r="Y34" s="45">
        <v>3258400</v>
      </c>
      <c r="Z34" s="25">
        <v>4270</v>
      </c>
      <c r="AA34" s="23">
        <v>1733572</v>
      </c>
      <c r="AB34" s="30">
        <f t="shared" si="11"/>
        <v>122.66590060327492</v>
      </c>
      <c r="AC34" s="30">
        <f t="shared" si="12"/>
        <v>53.203167198625096</v>
      </c>
      <c r="AD34" s="23">
        <v>2241592</v>
      </c>
      <c r="AE34" s="3">
        <v>0</v>
      </c>
      <c r="AF34" s="3">
        <v>0</v>
      </c>
      <c r="AG34" s="25">
        <v>0</v>
      </c>
      <c r="AH34" s="23">
        <v>0</v>
      </c>
      <c r="AI34" s="30" t="e">
        <f t="shared" si="13"/>
        <v>#DIV/0!</v>
      </c>
      <c r="AJ34" s="30" t="e">
        <f t="shared" si="14"/>
        <v>#DIV/0!</v>
      </c>
      <c r="AK34" s="23">
        <v>0</v>
      </c>
      <c r="AL34" s="22">
        <v>1598</v>
      </c>
      <c r="AM34" s="23">
        <v>901200</v>
      </c>
      <c r="AN34" s="25">
        <v>17141</v>
      </c>
      <c r="AO34" s="23">
        <v>5079417</v>
      </c>
      <c r="AP34" s="30">
        <f t="shared" si="15"/>
        <v>1072.6533166458073</v>
      </c>
      <c r="AQ34" s="30">
        <f t="shared" si="16"/>
        <v>563.6281624500666</v>
      </c>
      <c r="AR34" s="23">
        <v>4827131</v>
      </c>
    </row>
    <row r="35" spans="1:44" ht="15" customHeight="1">
      <c r="A35" s="6" t="s">
        <v>39</v>
      </c>
      <c r="B35" s="3" t="s">
        <v>4</v>
      </c>
      <c r="C35" s="3">
        <f t="shared" si="0"/>
        <v>84847</v>
      </c>
      <c r="D35" s="30">
        <f t="shared" si="1"/>
        <v>224840200</v>
      </c>
      <c r="E35" s="38">
        <f t="shared" si="2"/>
        <v>1758735</v>
      </c>
      <c r="F35" s="30">
        <f t="shared" si="3"/>
        <v>1060549726.5704873</v>
      </c>
      <c r="G35" s="30">
        <f t="shared" si="4"/>
        <v>2072.831095972751</v>
      </c>
      <c r="H35" s="30">
        <f t="shared" si="5"/>
        <v>471.69043906316006</v>
      </c>
      <c r="I35" s="30">
        <f t="shared" si="6"/>
        <v>2817151661.6873293</v>
      </c>
      <c r="J35" s="22">
        <v>62260</v>
      </c>
      <c r="K35" s="23">
        <v>153781200</v>
      </c>
      <c r="L35" s="25">
        <v>313507</v>
      </c>
      <c r="M35" s="23">
        <v>322186808.66654307</v>
      </c>
      <c r="N35" s="30">
        <f t="shared" si="7"/>
        <v>503.54481207838097</v>
      </c>
      <c r="O35" s="30">
        <f t="shared" si="8"/>
        <v>209.5098807048866</v>
      </c>
      <c r="P35" s="23">
        <v>1800662288.3960497</v>
      </c>
      <c r="Q35" s="22">
        <v>15613</v>
      </c>
      <c r="R35" s="23">
        <v>56380900</v>
      </c>
      <c r="S35" s="25">
        <v>1190337</v>
      </c>
      <c r="T35" s="23">
        <v>707226647.9039441</v>
      </c>
      <c r="U35" s="30">
        <f t="shared" si="9"/>
        <v>7624.012041247678</v>
      </c>
      <c r="V35" s="30">
        <f t="shared" si="10"/>
        <v>1254.3727537232362</v>
      </c>
      <c r="W35" s="23">
        <v>974283610.2912794</v>
      </c>
      <c r="X35" s="22">
        <v>5486</v>
      </c>
      <c r="Y35" s="45">
        <v>10182300</v>
      </c>
      <c r="Z35" s="25">
        <v>204408</v>
      </c>
      <c r="AA35" s="23">
        <v>22161503</v>
      </c>
      <c r="AB35" s="30">
        <f t="shared" si="11"/>
        <v>3725.9934378417793</v>
      </c>
      <c r="AC35" s="30">
        <f t="shared" si="12"/>
        <v>217.64731936792276</v>
      </c>
      <c r="AD35" s="23">
        <v>17010855</v>
      </c>
      <c r="AE35" s="22">
        <v>50</v>
      </c>
      <c r="AF35" s="23">
        <v>629400</v>
      </c>
      <c r="AG35" s="25">
        <v>0</v>
      </c>
      <c r="AH35" s="23">
        <v>35346</v>
      </c>
      <c r="AI35" s="30">
        <f t="shared" si="13"/>
        <v>0</v>
      </c>
      <c r="AJ35" s="30">
        <f t="shared" si="14"/>
        <v>5.61582459485224</v>
      </c>
      <c r="AK35" s="23">
        <v>713484</v>
      </c>
      <c r="AL35" s="22">
        <v>1438</v>
      </c>
      <c r="AM35" s="23">
        <v>3866400</v>
      </c>
      <c r="AN35" s="25">
        <v>50483</v>
      </c>
      <c r="AO35" s="23">
        <v>8939421</v>
      </c>
      <c r="AP35" s="30">
        <f t="shared" si="15"/>
        <v>3510.6397774687066</v>
      </c>
      <c r="AQ35" s="30">
        <f t="shared" si="16"/>
        <v>231.2078677839851</v>
      </c>
      <c r="AR35" s="23">
        <v>24481423.999999996</v>
      </c>
    </row>
    <row r="36" spans="1:44" ht="15" customHeight="1">
      <c r="A36" s="6">
        <v>5</v>
      </c>
      <c r="B36" s="3" t="s">
        <v>53</v>
      </c>
      <c r="C36" s="3">
        <f t="shared" si="0"/>
        <v>176321</v>
      </c>
      <c r="D36" s="30">
        <f t="shared" si="1"/>
        <v>349502600</v>
      </c>
      <c r="E36" s="38">
        <f t="shared" si="2"/>
        <v>2082111</v>
      </c>
      <c r="F36" s="30">
        <f t="shared" si="3"/>
        <v>1336137259.5193071</v>
      </c>
      <c r="G36" s="30">
        <f t="shared" si="4"/>
        <v>1180.863878948055</v>
      </c>
      <c r="H36" s="30">
        <f t="shared" si="5"/>
        <v>382.29680108797675</v>
      </c>
      <c r="I36" s="30">
        <f t="shared" si="6"/>
        <v>3863057866.7013392</v>
      </c>
      <c r="J36" s="20">
        <v>126753</v>
      </c>
      <c r="K36" s="21">
        <v>239373500</v>
      </c>
      <c r="L36" s="24">
        <v>359630</v>
      </c>
      <c r="M36" s="21">
        <v>410248397.90572304</v>
      </c>
      <c r="N36" s="30">
        <f t="shared" si="7"/>
        <v>283.7250400385001</v>
      </c>
      <c r="O36" s="30">
        <f t="shared" si="8"/>
        <v>171.38421667633344</v>
      </c>
      <c r="P36" s="21">
        <v>2470521418.7356896</v>
      </c>
      <c r="Q36" s="20">
        <v>32131</v>
      </c>
      <c r="R36" s="21">
        <v>86848700</v>
      </c>
      <c r="S36" s="24">
        <v>1444940</v>
      </c>
      <c r="T36" s="21">
        <v>883101681.613584</v>
      </c>
      <c r="U36" s="30">
        <f t="shared" si="9"/>
        <v>4497.027792474557</v>
      </c>
      <c r="V36" s="30">
        <f t="shared" si="10"/>
        <v>1016.8277494235193</v>
      </c>
      <c r="W36" s="21">
        <v>1332599448.9656496</v>
      </c>
      <c r="X36" s="20">
        <v>12682</v>
      </c>
      <c r="Y36" s="44">
        <v>16724500</v>
      </c>
      <c r="Z36" s="24">
        <v>209369</v>
      </c>
      <c r="AA36" s="21">
        <v>27900681</v>
      </c>
      <c r="AB36" s="30">
        <f t="shared" si="11"/>
        <v>1650.914682226778</v>
      </c>
      <c r="AC36" s="30">
        <f t="shared" si="12"/>
        <v>166.82520254716135</v>
      </c>
      <c r="AD36" s="21">
        <v>27867970</v>
      </c>
      <c r="AE36" s="20">
        <v>50</v>
      </c>
      <c r="AF36" s="21">
        <v>629400</v>
      </c>
      <c r="AG36" s="24">
        <v>0</v>
      </c>
      <c r="AH36" s="21">
        <v>35346</v>
      </c>
      <c r="AI36" s="30">
        <f t="shared" si="13"/>
        <v>0</v>
      </c>
      <c r="AJ36" s="30">
        <f t="shared" si="14"/>
        <v>5.61582459485224</v>
      </c>
      <c r="AK36" s="21">
        <v>713484</v>
      </c>
      <c r="AL36" s="20">
        <v>4705</v>
      </c>
      <c r="AM36" s="21">
        <v>5926500</v>
      </c>
      <c r="AN36" s="24">
        <v>68172</v>
      </c>
      <c r="AO36" s="21">
        <v>14851153</v>
      </c>
      <c r="AP36" s="30">
        <f t="shared" si="15"/>
        <v>1448.9266737513283</v>
      </c>
      <c r="AQ36" s="30">
        <f t="shared" si="16"/>
        <v>250.58893107230236</v>
      </c>
      <c r="AR36" s="21">
        <v>31355544.999999996</v>
      </c>
    </row>
    <row r="37" spans="1:44" s="17" customFormat="1" ht="15" customHeight="1">
      <c r="A37" s="18"/>
      <c r="B37" s="19" t="s">
        <v>40</v>
      </c>
      <c r="C37" s="41">
        <f>J37+Q37+X37+AE37+AL37</f>
        <v>7605887</v>
      </c>
      <c r="D37" s="42">
        <f t="shared" si="1"/>
        <v>1462384900</v>
      </c>
      <c r="E37" s="43">
        <f t="shared" si="2"/>
        <v>7375721</v>
      </c>
      <c r="F37" s="42">
        <f t="shared" si="3"/>
        <v>2446500180.3833623</v>
      </c>
      <c r="G37" s="42">
        <f t="shared" si="4"/>
        <v>96.97384407630562</v>
      </c>
      <c r="H37" s="42">
        <f t="shared" si="5"/>
        <v>167.2952298935364</v>
      </c>
      <c r="I37" s="42">
        <f t="shared" si="6"/>
        <v>5695810097.684376</v>
      </c>
      <c r="J37" s="20">
        <v>4692467</v>
      </c>
      <c r="K37" s="21">
        <v>959373400</v>
      </c>
      <c r="L37" s="24">
        <v>3077288</v>
      </c>
      <c r="M37" s="21">
        <v>1043227510.2193689</v>
      </c>
      <c r="N37" s="42">
        <f t="shared" si="7"/>
        <v>65.57932106927976</v>
      </c>
      <c r="O37" s="42">
        <f t="shared" si="8"/>
        <v>108.74050815035824</v>
      </c>
      <c r="P37" s="21">
        <v>3585332037.8385496</v>
      </c>
      <c r="Q37" s="20">
        <v>765366</v>
      </c>
      <c r="R37" s="21">
        <v>245280400</v>
      </c>
      <c r="S37" s="24">
        <v>1807296</v>
      </c>
      <c r="T37" s="21">
        <v>1162034401.1639934</v>
      </c>
      <c r="U37" s="42">
        <f t="shared" si="9"/>
        <v>236.13486880786448</v>
      </c>
      <c r="V37" s="42">
        <f t="shared" si="10"/>
        <v>473.7575449012613</v>
      </c>
      <c r="W37" s="21">
        <v>1760627412.8458266</v>
      </c>
      <c r="X37" s="20">
        <v>1347927</v>
      </c>
      <c r="Y37" s="44">
        <v>164134200</v>
      </c>
      <c r="Z37" s="24">
        <v>1274002</v>
      </c>
      <c r="AA37" s="21">
        <v>136281142</v>
      </c>
      <c r="AB37" s="42">
        <f t="shared" si="11"/>
        <v>94.51565255388459</v>
      </c>
      <c r="AC37" s="42">
        <f t="shared" si="12"/>
        <v>83.03031421848706</v>
      </c>
      <c r="AD37" s="21">
        <v>228350412.99999997</v>
      </c>
      <c r="AE37" s="20">
        <f>+AE28+AE36</f>
        <v>10671</v>
      </c>
      <c r="AF37" s="44">
        <f>+AF28+AF36</f>
        <v>3637500</v>
      </c>
      <c r="AG37" s="24">
        <v>38</v>
      </c>
      <c r="AH37" s="21">
        <v>794144.0000000001</v>
      </c>
      <c r="AI37" s="42">
        <f t="shared" si="13"/>
        <v>0.3561053322087902</v>
      </c>
      <c r="AJ37" s="42">
        <f t="shared" si="14"/>
        <v>21.832137457044677</v>
      </c>
      <c r="AK37" s="21">
        <v>10499102</v>
      </c>
      <c r="AL37" s="20">
        <v>789456</v>
      </c>
      <c r="AM37" s="21">
        <v>89959400</v>
      </c>
      <c r="AN37" s="24">
        <v>1217097</v>
      </c>
      <c r="AO37" s="21">
        <v>104162983.00000001</v>
      </c>
      <c r="AP37" s="42">
        <f t="shared" si="15"/>
        <v>154.16907338724388</v>
      </c>
      <c r="AQ37" s="42">
        <f t="shared" si="16"/>
        <v>115.78888142873343</v>
      </c>
      <c r="AR37" s="21">
        <v>111001132</v>
      </c>
    </row>
    <row r="38" spans="1:37" ht="15" customHeight="1">
      <c r="A38" s="56" t="s">
        <v>60</v>
      </c>
      <c r="B38" s="56"/>
      <c r="C38" s="56"/>
      <c r="D38" s="56"/>
      <c r="E38" s="56"/>
      <c r="F38" s="56"/>
      <c r="G38" s="56"/>
      <c r="H38" s="56"/>
      <c r="AK38" s="21"/>
    </row>
    <row r="39" spans="1:8" ht="15">
      <c r="A39" s="57"/>
      <c r="B39" s="57"/>
      <c r="C39" s="57"/>
      <c r="D39" s="57"/>
      <c r="E39" s="57"/>
      <c r="F39" s="57"/>
      <c r="G39" s="57"/>
      <c r="H39" s="57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32"/>
    </row>
    <row r="41" spans="1:9" ht="15">
      <c r="A41" s="11"/>
      <c r="B41" s="2"/>
      <c r="C41" s="2"/>
      <c r="D41" s="33"/>
      <c r="E41" s="39"/>
      <c r="F41" s="32"/>
      <c r="G41" s="32"/>
      <c r="H41" s="32"/>
      <c r="I41" s="32"/>
    </row>
  </sheetData>
  <sheetProtection/>
  <mergeCells count="49">
    <mergeCell ref="B8:B10"/>
    <mergeCell ref="A8:A10"/>
    <mergeCell ref="G9:H9"/>
    <mergeCell ref="C8:I8"/>
    <mergeCell ref="I9:I10"/>
    <mergeCell ref="C5:I5"/>
    <mergeCell ref="A1:I1"/>
    <mergeCell ref="J8:P8"/>
    <mergeCell ref="J9:K9"/>
    <mergeCell ref="L9:M9"/>
    <mergeCell ref="N9:O9"/>
    <mergeCell ref="P9:P10"/>
    <mergeCell ref="C9:D9"/>
    <mergeCell ref="E9:F9"/>
    <mergeCell ref="A3:F4"/>
    <mergeCell ref="A6:B6"/>
    <mergeCell ref="Q9:R9"/>
    <mergeCell ref="S9:T9"/>
    <mergeCell ref="U9:V9"/>
    <mergeCell ref="W9:W10"/>
    <mergeCell ref="AD9:AD10"/>
    <mergeCell ref="Z9:AA9"/>
    <mergeCell ref="AB9:AC9"/>
    <mergeCell ref="AL8:AR8"/>
    <mergeCell ref="AL9:AM9"/>
    <mergeCell ref="AN9:AO9"/>
    <mergeCell ref="AP9:AQ9"/>
    <mergeCell ref="AR9:AR10"/>
    <mergeCell ref="Z5:AF5"/>
    <mergeCell ref="X6:Y6"/>
    <mergeCell ref="A38:H40"/>
    <mergeCell ref="AE8:AK8"/>
    <mergeCell ref="AE9:AF9"/>
    <mergeCell ref="AG9:AH9"/>
    <mergeCell ref="AI9:AJ9"/>
    <mergeCell ref="AK9:AK10"/>
    <mergeCell ref="X8:AD8"/>
    <mergeCell ref="X9:Y9"/>
    <mergeCell ref="Q8:W8"/>
    <mergeCell ref="AL1:AT1"/>
    <mergeCell ref="AL3:AQ4"/>
    <mergeCell ref="AN5:AT5"/>
    <mergeCell ref="AL6:AM6"/>
    <mergeCell ref="J1:R1"/>
    <mergeCell ref="J3:O4"/>
    <mergeCell ref="L5:R5"/>
    <mergeCell ref="J6:K6"/>
    <mergeCell ref="X1:AF1"/>
    <mergeCell ref="X3:AC4"/>
  </mergeCells>
  <printOptions/>
  <pageMargins left="0.2362204724409449" right="0.1968503937007874" top="0.7480314960629921" bottom="0.4330708661417323" header="0.31496062992125984" footer="0.31496062992125984"/>
  <pageSetup horizontalDpi="600" verticalDpi="600" orientation="landscape" scale="80" r:id="rId1"/>
  <colBreaks count="5" manualBreakCount="5">
    <brk id="9" max="65535" man="1"/>
    <brk id="16" max="39" man="1"/>
    <brk id="23" max="65535" man="1"/>
    <brk id="30" max="39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3078167</cp:lastModifiedBy>
  <cp:lastPrinted>2020-05-30T12:09:36Z</cp:lastPrinted>
  <dcterms:created xsi:type="dcterms:W3CDTF">2013-02-27T09:24:21Z</dcterms:created>
  <dcterms:modified xsi:type="dcterms:W3CDTF">2020-07-22T11:41:50Z</dcterms:modified>
  <cp:category/>
  <cp:version/>
  <cp:contentType/>
  <cp:contentStatus/>
</cp:coreProperties>
</file>